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L:\TEAM CONTROLECEL\FWVL\Voorbeeldmodellen\2021\"/>
    </mc:Choice>
  </mc:AlternateContent>
  <xr:revisionPtr revIDLastSave="0" documentId="14_{8B45756B-E57E-48B7-ACA2-74ED68809011}" xr6:coauthVersionLast="46" xr6:coauthVersionMax="46" xr10:uidLastSave="{00000000-0000-0000-0000-000000000000}"/>
  <bookViews>
    <workbookView xWindow="-28920" yWindow="1305" windowWidth="29040" windowHeight="15840" tabRatio="991" xr2:uid="{00000000-000D-0000-FFFF-FFFF00000000}"/>
  </bookViews>
  <sheets>
    <sheet name="2022" sheetId="1" r:id="rId1"/>
    <sheet name="01" sheetId="2" r:id="rId2"/>
    <sheet name="02" sheetId="3" r:id="rId3"/>
    <sheet name="03" sheetId="4" r:id="rId4"/>
    <sheet name="04" sheetId="5" r:id="rId5"/>
    <sheet name="05" sheetId="6" r:id="rId6"/>
    <sheet name="06" sheetId="7" r:id="rId7"/>
    <sheet name="07" sheetId="8" r:id="rId8"/>
    <sheet name="08" sheetId="9" r:id="rId9"/>
    <sheet name="09" sheetId="10" r:id="rId10"/>
    <sheet name="10" sheetId="11" r:id="rId11"/>
    <sheet name="11" sheetId="12" r:id="rId12"/>
    <sheet name="12" sheetId="13" r:id="rId13"/>
  </sheets>
  <definedNames>
    <definedName name="_xlnm.Print_Area" localSheetId="1">'01'!$A$1:$O$41</definedName>
    <definedName name="_xlnm.Print_Area" localSheetId="2">'02'!$A$1:$O$40</definedName>
    <definedName name="_xlnm.Print_Area" localSheetId="3">'03'!$A$1:$O$41</definedName>
    <definedName name="_xlnm.Print_Area" localSheetId="4">'04'!$A$1:$O$41</definedName>
    <definedName name="_xlnm.Print_Area" localSheetId="5">'05'!$A$1:$O$41</definedName>
    <definedName name="_xlnm.Print_Area" localSheetId="6">'06'!$A$1:$O$41</definedName>
    <definedName name="_xlnm.Print_Area" localSheetId="7">'07'!$A$1:$O$41</definedName>
    <definedName name="_xlnm.Print_Area" localSheetId="8">'08'!$A$1:$O$41</definedName>
    <definedName name="_xlnm.Print_Area" localSheetId="9">'09'!$A$1:$O$41</definedName>
    <definedName name="_xlnm.Print_Area" localSheetId="10">'10'!$A$1:$O$41</definedName>
    <definedName name="_xlnm.Print_Area" localSheetId="11">'11'!$A$1:$O$41</definedName>
    <definedName name="_xlnm.Print_Area" localSheetId="12">'12'!$A$1:$O$41</definedName>
    <definedName name="_xlnm.Print_Area" localSheetId="0">'2022'!$A$1:$I$39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32" i="13" l="1"/>
  <c r="O40" i="7"/>
  <c r="N2" i="13"/>
  <c r="O41" i="13" s="1"/>
  <c r="N1" i="13"/>
  <c r="N2" i="12"/>
  <c r="O40" i="12" s="1"/>
  <c r="N1" i="12"/>
  <c r="N2" i="11"/>
  <c r="O41" i="11" s="1"/>
  <c r="N1" i="11"/>
  <c r="N2" i="10"/>
  <c r="O40" i="10" s="1"/>
  <c r="N1" i="10"/>
  <c r="N2" i="9"/>
  <c r="O41" i="9" s="1"/>
  <c r="N1" i="9"/>
  <c r="N2" i="8"/>
  <c r="O41" i="8" s="1"/>
  <c r="N1" i="8"/>
  <c r="N2" i="7"/>
  <c r="N1" i="7"/>
  <c r="N2" i="6"/>
  <c r="O41" i="6" s="1"/>
  <c r="N1" i="6"/>
  <c r="N2" i="5"/>
  <c r="O40" i="5" s="1"/>
  <c r="N1" i="5"/>
  <c r="N2" i="4"/>
  <c r="O41" i="4" s="1"/>
  <c r="N1" i="4"/>
  <c r="N2" i="3"/>
  <c r="O38" i="3" s="1"/>
  <c r="N1" i="3"/>
  <c r="N2" i="2" l="1"/>
  <c r="O41" i="2" s="1"/>
  <c r="N1" i="2"/>
  <c r="O38" i="7" l="1"/>
  <c r="O41" i="7" s="1"/>
  <c r="A8" i="13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3" i="13" s="1"/>
  <c r="A34" i="13" s="1"/>
  <c r="A35" i="13" s="1"/>
  <c r="A36" i="13" s="1"/>
  <c r="A37" i="13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D13" i="1"/>
  <c r="O39" i="2"/>
  <c r="O42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C19" i="1" l="1"/>
  <c r="O36" i="3" l="1"/>
  <c r="O39" i="3" s="1"/>
  <c r="C4" i="13"/>
  <c r="C3" i="13"/>
  <c r="C2" i="13"/>
  <c r="C1" i="13"/>
  <c r="B1" i="13"/>
  <c r="C4" i="12"/>
  <c r="C3" i="12"/>
  <c r="C2" i="12"/>
  <c r="C1" i="12"/>
  <c r="B1" i="12"/>
  <c r="C4" i="11"/>
  <c r="C3" i="11"/>
  <c r="C2" i="11"/>
  <c r="C1" i="11"/>
  <c r="B1" i="11"/>
  <c r="C4" i="10"/>
  <c r="C3" i="10"/>
  <c r="C2" i="10"/>
  <c r="C1" i="10"/>
  <c r="B1" i="10"/>
  <c r="C4" i="9"/>
  <c r="C3" i="9"/>
  <c r="C2" i="9"/>
  <c r="C1" i="9"/>
  <c r="B1" i="9"/>
  <c r="C4" i="8"/>
  <c r="C3" i="8"/>
  <c r="C2" i="8"/>
  <c r="C1" i="8"/>
  <c r="B1" i="8"/>
  <c r="C4" i="7"/>
  <c r="C3" i="7"/>
  <c r="C2" i="7"/>
  <c r="C1" i="7"/>
  <c r="B1" i="7"/>
  <c r="C4" i="6"/>
  <c r="C3" i="6"/>
  <c r="C2" i="6"/>
  <c r="C1" i="6"/>
  <c r="B1" i="6"/>
  <c r="C4" i="5"/>
  <c r="C3" i="5"/>
  <c r="C2" i="5"/>
  <c r="C1" i="5"/>
  <c r="B1" i="5"/>
  <c r="C4" i="4"/>
  <c r="C3" i="4"/>
  <c r="C2" i="4"/>
  <c r="C1" i="4"/>
  <c r="B1" i="4"/>
  <c r="C4" i="3"/>
  <c r="C3" i="3"/>
  <c r="C2" i="3"/>
  <c r="C1" i="3"/>
  <c r="B1" i="3"/>
  <c r="A36" i="1" l="1"/>
  <c r="A37" i="1" l="1"/>
  <c r="O39" i="13"/>
  <c r="L40" i="13"/>
  <c r="A40" i="13"/>
  <c r="O38" i="12"/>
  <c r="L39" i="12"/>
  <c r="A39" i="12"/>
  <c r="O39" i="11"/>
  <c r="L40" i="11"/>
  <c r="A40" i="11"/>
  <c r="O38" i="10"/>
  <c r="L39" i="10"/>
  <c r="A39" i="10"/>
  <c r="O39" i="9"/>
  <c r="L40" i="9"/>
  <c r="A40" i="9"/>
  <c r="O39" i="8"/>
  <c r="L40" i="8"/>
  <c r="A40" i="8"/>
  <c r="C24" i="1"/>
  <c r="L39" i="7"/>
  <c r="A39" i="7"/>
  <c r="O39" i="6"/>
  <c r="L40" i="6"/>
  <c r="A40" i="6"/>
  <c r="O38" i="5"/>
  <c r="L39" i="5"/>
  <c r="A39" i="5"/>
  <c r="O39" i="4"/>
  <c r="L40" i="4"/>
  <c r="A40" i="4"/>
  <c r="C20" i="1"/>
  <c r="L37" i="3"/>
  <c r="A37" i="3"/>
  <c r="C4" i="2"/>
  <c r="L40" i="2" s="1"/>
  <c r="C3" i="2"/>
  <c r="A40" i="2" s="1"/>
  <c r="C2" i="2"/>
  <c r="C1" i="2"/>
  <c r="B1" i="2"/>
  <c r="D14" i="1"/>
  <c r="C23" i="1" l="1"/>
  <c r="D23" i="1" s="1"/>
  <c r="O42" i="6"/>
  <c r="C26" i="1"/>
  <c r="O42" i="9"/>
  <c r="C21" i="1"/>
  <c r="O42" i="4"/>
  <c r="C29" i="1"/>
  <c r="D29" i="1" s="1"/>
  <c r="O41" i="12"/>
  <c r="C27" i="1"/>
  <c r="O41" i="10"/>
  <c r="C22" i="1"/>
  <c r="O41" i="5"/>
  <c r="C30" i="1"/>
  <c r="O42" i="13"/>
  <c r="C25" i="1"/>
  <c r="D25" i="1" s="1"/>
  <c r="O42" i="8"/>
  <c r="C28" i="1"/>
  <c r="O42" i="11"/>
  <c r="A38" i="1"/>
  <c r="D24" i="1"/>
  <c r="D20" i="1"/>
  <c r="D30" i="1"/>
  <c r="D22" i="1"/>
  <c r="D26" i="1"/>
  <c r="D19" i="1"/>
  <c r="D21" i="1"/>
  <c r="D27" i="1"/>
  <c r="C31" i="1" l="1"/>
  <c r="D28" i="1"/>
  <c r="C37" i="1"/>
  <c r="C36" i="1"/>
  <c r="C38" i="1"/>
  <c r="D31" i="1"/>
  <c r="C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Pirotte Stephane</author>
  </authors>
  <commentList>
    <comment ref="G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De contractuele uren van het personeelslid binnen de organistie</t>
        </r>
      </text>
    </comment>
    <comment ref="D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Volgens contract, bv:
* 4/5e: 80%
* halftijds: 50%</t>
        </r>
      </text>
    </comment>
  </commentList>
</comments>
</file>

<file path=xl/sharedStrings.xml><?xml version="1.0" encoding="utf-8"?>
<sst xmlns="http://schemas.openxmlformats.org/spreadsheetml/2006/main" count="236" uniqueCount="59">
  <si>
    <t>Project</t>
  </si>
  <si>
    <t>Partner</t>
  </si>
  <si>
    <t>Personeelslid</t>
  </si>
  <si>
    <t>Leidinggevende</t>
  </si>
  <si>
    <t xml:space="preserve">Startdatum </t>
  </si>
  <si>
    <t>Jaar</t>
  </si>
  <si>
    <t>Berekening SUT</t>
  </si>
  <si>
    <t>Arbeidregime</t>
  </si>
  <si>
    <t>Bruto Januari / 1e volle maand</t>
  </si>
  <si>
    <t>uur/week</t>
  </si>
  <si>
    <t>Tewerkstellings%</t>
  </si>
  <si>
    <t>Brutowedde verrekend naar 100%</t>
  </si>
  <si>
    <t>Overzicht</t>
  </si>
  <si>
    <t>Maand</t>
  </si>
  <si>
    <t>Totaal
Uren</t>
  </si>
  <si>
    <t>Personeel
kost</t>
  </si>
  <si>
    <t>Overuren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</si>
  <si>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</si>
  <si>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</si>
  <si>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</si>
  <si>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</si>
  <si>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</si>
  <si>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</si>
  <si>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</si>
  <si>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</si>
  <si>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</si>
  <si>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</si>
  <si>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</si>
  <si>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</si>
  <si>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Berekening</t>
  </si>
  <si>
    <t>Datum</t>
  </si>
  <si>
    <t>Omschrijving taken</t>
  </si>
  <si>
    <t>TOTAAL</t>
  </si>
  <si>
    <t>Nieuwjaarsdag</t>
  </si>
  <si>
    <t>Datum &amp; handtekening</t>
  </si>
  <si>
    <t>Projecturen</t>
  </si>
  <si>
    <t>Contractuele uren</t>
  </si>
  <si>
    <t>Paasmaandag</t>
  </si>
  <si>
    <t>Dag van de arbeid</t>
  </si>
  <si>
    <t>O.L.H. - Hemelvaart</t>
  </si>
  <si>
    <t>Nationale Feestdag</t>
  </si>
  <si>
    <t>O.L.V. - Hemelvaart</t>
  </si>
  <si>
    <t>Allerheiligen</t>
  </si>
  <si>
    <t>Wapenstilstand</t>
  </si>
  <si>
    <t>Kerstdag</t>
  </si>
  <si>
    <t>Periode</t>
  </si>
  <si>
    <t>Nr.</t>
  </si>
  <si>
    <t>Naam</t>
  </si>
  <si>
    <t>Maandag</t>
  </si>
  <si>
    <t>Dinsdag</t>
  </si>
  <si>
    <t>Woensdag</t>
  </si>
  <si>
    <t>Donderdag</t>
  </si>
  <si>
    <t>Vrijdag</t>
  </si>
  <si>
    <t>Weekschema</t>
  </si>
  <si>
    <t>Pinkstermaandag</t>
  </si>
  <si>
    <t>uur/dag</t>
  </si>
  <si>
    <t># werkdagen</t>
  </si>
  <si>
    <t>SUT 2022</t>
  </si>
  <si>
    <t>Totaal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</si>
</sst>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\$* #,##0.00_);_(\$* \(#,##0.00\);_(\$* \-??_);_(@_)"/>
    <numFmt numFmtId="165" formatCode="d\-mm\-yy;@"/>
    <numFmt numFmtId="166" formatCode="d/mm/yy;@"/>
    <numFmt numFmtId="167" formatCode="&quot;€ &quot;#,##0.00"/>
    <numFmt numFmtId="168" formatCode="0.00;\-0;;@"/>
    <numFmt numFmtId="169" formatCode="&quot;€ &quot;#,##0.00;"/>
    <numFmt numFmtId="170" formatCode="_(&quot;$&quot;* #,##0.00_);_(&quot;$&quot;* \(#,##0.00\);_(&quot;$&quot;* &quot;-&quot;??_);_(@_)"/>
  </numFmts>
  <fonts count="40">
    <font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336699"/>
      <name val="Calibri"/>
      <family val="2"/>
      <charset val="1"/>
    </font>
    <font>
      <b/>
      <sz val="11"/>
      <color rgb="FF336699"/>
      <name val="Calibri"/>
      <family val="2"/>
      <charset val="1"/>
    </font>
    <font>
      <sz val="10"/>
      <color rgb="FF336699"/>
      <name val="Calibri"/>
      <family val="2"/>
      <charset val="1"/>
    </font>
    <font>
      <sz val="12"/>
      <color rgb="FF000000"/>
      <name val="Calibri"/>
      <family val="2"/>
      <charset val="1"/>
    </font>
    <font>
      <b/>
      <i/>
      <sz val="32"/>
      <color rgb="FF336699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1F4E79"/>
      <name val="Calibri"/>
      <family val="2"/>
      <charset val="1"/>
    </font>
    <font>
      <b/>
      <sz val="11"/>
      <color rgb="FF1F4E79"/>
      <name val="Calibri"/>
      <family val="2"/>
      <charset val="1"/>
    </font>
    <font>
      <b/>
      <sz val="10"/>
      <color rgb="FF1F4E79"/>
      <name val="Calibri"/>
      <family val="2"/>
      <charset val="1"/>
    </font>
    <font>
      <u/>
      <sz val="10"/>
      <color rgb="FF1F4E79"/>
      <name val="Calibri"/>
      <family val="2"/>
      <charset val="1"/>
    </font>
    <font>
      <b/>
      <u/>
      <sz val="10"/>
      <color rgb="FF1F4E79"/>
      <name val="Calibri"/>
      <family val="2"/>
      <charset val="1"/>
    </font>
    <font>
      <b/>
      <sz val="14"/>
      <color rgb="FF336699"/>
      <name val="Calibri"/>
      <family val="2"/>
      <charset val="1"/>
    </font>
    <font>
      <b/>
      <sz val="13"/>
      <color rgb="FF336699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u/>
      <sz val="11"/>
      <color rgb="FF336699"/>
      <name val="Calibri"/>
      <family val="2"/>
      <charset val="1"/>
    </font>
    <font>
      <b/>
      <sz val="10"/>
      <name val="FlandersArtSans-Regular"/>
      <family val="2"/>
      <charset val="1"/>
    </font>
    <font>
      <sz val="10"/>
      <name val="FlandersArtSans-Regular"/>
      <family val="2"/>
      <charset val="1"/>
    </font>
    <font>
      <b/>
      <sz val="16"/>
      <color rgb="FF336699"/>
      <name val="Calibri"/>
      <family val="2"/>
      <charset val="1"/>
    </font>
    <font>
      <b/>
      <u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rgb="FF336699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336699"/>
      <name val="Calibri"/>
      <family val="2"/>
    </font>
    <font>
      <b/>
      <u/>
      <sz val="11"/>
      <name val="Calibri"/>
      <family val="2"/>
      <charset val="1"/>
    </font>
    <font>
      <b/>
      <sz val="11"/>
      <color rgb="FF336699"/>
      <name val="Calibri"/>
      <family val="2"/>
      <charset val="1"/>
      <scheme val="minor"/>
    </font>
    <font>
      <b/>
      <sz val="14"/>
      <color rgb="FF336699"/>
      <name val="Calibri"/>
      <family val="2"/>
      <scheme val="minor"/>
    </font>
    <font>
      <b/>
      <sz val="13"/>
      <color rgb="FF33669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</font>
    <font>
      <b/>
      <u/>
      <sz val="11"/>
      <color rgb="FF336699"/>
      <name val="Calibri"/>
      <family val="2"/>
    </font>
    <font>
      <b/>
      <u/>
      <sz val="11"/>
      <color theme="0" tint="-4.9989318521683403E-2"/>
      <name val="Calibri"/>
      <family val="2"/>
    </font>
    <font>
      <sz val="11"/>
      <color theme="0" tint="-4.9989318521683403E-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EEBF7"/>
        <bgColor rgb="FFE2F0D9"/>
      </patternFill>
    </fill>
    <fill>
      <patternFill patternType="solid">
        <fgColor rgb="FF336699"/>
        <bgColor rgb="FF2F5597"/>
      </patternFill>
    </fill>
    <fill>
      <patternFill patternType="solid">
        <fgColor rgb="FF9DC3E6"/>
        <bgColor rgb="FFCCCCFF"/>
      </patternFill>
    </fill>
    <fill>
      <patternFill patternType="solid">
        <fgColor rgb="FFFF9999"/>
        <bgColor rgb="FFFF8080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336699"/>
        <bgColor rgb="FFFFFFCC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/>
      <right style="thick">
        <color rgb="FFFFFFFF"/>
      </right>
      <top/>
      <bottom/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ck">
        <color rgb="FF336699"/>
      </bottom>
      <diagonal/>
    </border>
    <border>
      <left/>
      <right style="medium">
        <color rgb="FFFFFFFF"/>
      </right>
      <top/>
      <bottom style="thick">
        <color rgb="FF336699"/>
      </bottom>
      <diagonal/>
    </border>
    <border>
      <left/>
      <right/>
      <top/>
      <bottom style="thin">
        <color rgb="FF336699"/>
      </bottom>
      <diagonal/>
    </border>
    <border>
      <left style="hair">
        <color rgb="FF2F5597"/>
      </left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rgb="FFFFFFFF"/>
      </right>
      <top/>
      <bottom style="medium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hair">
        <color rgb="FF2F5597"/>
      </right>
      <top style="thin">
        <color rgb="FFFFFFFF"/>
      </top>
      <bottom style="hair">
        <color rgb="FF2F5597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hair">
        <color rgb="FF2E75B6"/>
      </right>
      <top/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 style="hair">
        <color rgb="FF2F5597"/>
      </bottom>
      <diagonal/>
    </border>
    <border>
      <left style="hair">
        <color rgb="FF2E75B6"/>
      </left>
      <right style="hair">
        <color rgb="FF2F5597"/>
      </right>
      <top style="hair">
        <color rgb="FF2F5597"/>
      </top>
      <bottom style="hair">
        <color rgb="FF2F5597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rgb="FFFFFFFF"/>
      </top>
      <bottom style="hair">
        <color rgb="FF2F5597"/>
      </bottom>
      <diagonal/>
    </border>
    <border>
      <left style="thick">
        <color rgb="FFFFFFFF"/>
      </left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rgb="FF2F5597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theme="0"/>
      </top>
      <bottom/>
      <diagonal/>
    </border>
    <border>
      <left/>
      <right style="thick">
        <color rgb="FFFFFFFF"/>
      </right>
      <top style="thick">
        <color theme="0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n">
        <color theme="0"/>
      </top>
      <bottom style="thin">
        <color theme="0"/>
      </bottom>
      <diagonal/>
    </border>
    <border>
      <left style="medium">
        <color rgb="FFFFFFFF"/>
      </left>
      <right/>
      <top/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thick">
        <color theme="0"/>
      </right>
      <top style="medium">
        <color rgb="FFFFFFFF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 style="hair">
        <color theme="8" tint="-0.249977111117893"/>
      </left>
      <right/>
      <top style="hair">
        <color theme="8" tint="-0.249977111117893"/>
      </top>
      <bottom style="hair">
        <color theme="8" tint="-0.249977111117893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hair">
        <color rgb="FFFFFFFF"/>
      </right>
      <top/>
      <bottom/>
      <diagonal/>
    </border>
    <border>
      <left style="hair">
        <color rgb="FFFFFFFF"/>
      </left>
      <right/>
      <top/>
      <bottom/>
      <diagonal/>
    </border>
    <border>
      <left/>
      <right/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rgb="FF2F5597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rgb="FF336699"/>
      </left>
      <right style="hair">
        <color rgb="FF2F5597"/>
      </right>
      <top style="hair">
        <color rgb="FF336699"/>
      </top>
      <bottom style="hair">
        <color rgb="FF336699"/>
      </bottom>
      <diagonal/>
    </border>
    <border>
      <left style="hair">
        <color rgb="FF336699"/>
      </left>
      <right style="hair">
        <color rgb="FF336699"/>
      </right>
      <top style="hair">
        <color rgb="FF336699"/>
      </top>
      <bottom style="hair">
        <color rgb="FF336699"/>
      </bottom>
      <diagonal/>
    </border>
    <border>
      <left/>
      <right/>
      <top style="hair">
        <color rgb="FF2F5597"/>
      </top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/>
      <diagonal/>
    </border>
    <border>
      <left style="hair">
        <color rgb="FF2E75B6"/>
      </left>
      <right/>
      <top style="hair">
        <color rgb="FF2E75B6"/>
      </top>
      <bottom style="hair">
        <color rgb="FF2E75B6"/>
      </bottom>
      <diagonal/>
    </border>
    <border>
      <left/>
      <right style="hair">
        <color rgb="FF2E75B6"/>
      </right>
      <top style="hair">
        <color rgb="FF2E75B6"/>
      </top>
      <bottom style="hair">
        <color rgb="FF2E75B6"/>
      </bottom>
      <diagonal/>
    </border>
  </borders>
  <cellStyleXfs count="4">
    <xf numFmtId="0" fontId="0" fillId="0" borderId="0"/>
    <xf numFmtId="164" fontId="22" fillId="0" borderId="0" applyBorder="0" applyProtection="0"/>
    <xf numFmtId="170" fontId="24" fillId="0" borderId="0" applyFont="0" applyFill="0" applyBorder="0" applyAlignment="0" applyProtection="0"/>
    <xf numFmtId="0" fontId="26" fillId="9" borderId="0"/>
  </cellStyleXfs>
  <cellXfs count="232">
    <xf numFmtId="0" fontId="0" fillId="0" borderId="0" xfId="0"/>
    <xf numFmtId="0" fontId="0" fillId="0" borderId="0" xfId="0" applyProtection="1"/>
    <xf numFmtId="0" fontId="0" fillId="0" borderId="0" xfId="0" applyBorder="1" applyProtection="1"/>
    <xf numFmtId="165" fontId="2" fillId="2" borderId="0" xfId="1" applyNumberFormat="1" applyFont="1" applyFill="1" applyBorder="1" applyAlignment="1" applyProtection="1">
      <alignment vertical="center"/>
    </xf>
    <xf numFmtId="165" fontId="2" fillId="3" borderId="2" xfId="1" applyNumberFormat="1" applyFont="1" applyFill="1" applyBorder="1" applyAlignment="1" applyProtection="1">
      <alignment vertical="center"/>
    </xf>
    <xf numFmtId="165" fontId="2" fillId="3" borderId="3" xfId="1" applyNumberFormat="1" applyFont="1" applyFill="1" applyBorder="1" applyAlignment="1" applyProtection="1">
      <alignment vertical="center"/>
    </xf>
    <xf numFmtId="165" fontId="2" fillId="3" borderId="4" xfId="1" applyNumberFormat="1" applyFont="1" applyFill="1" applyBorder="1" applyAlignment="1" applyProtection="1">
      <alignment vertical="center"/>
    </xf>
    <xf numFmtId="165" fontId="3" fillId="2" borderId="0" xfId="1" applyNumberFormat="1" applyFont="1" applyFill="1" applyBorder="1" applyAlignment="1" applyProtection="1">
      <alignment horizontal="right" vertical="center"/>
    </xf>
    <xf numFmtId="166" fontId="2" fillId="3" borderId="5" xfId="1" applyNumberFormat="1" applyFont="1" applyFill="1" applyBorder="1" applyAlignment="1" applyProtection="1">
      <alignment horizontal="center" vertical="center"/>
      <protection locked="0"/>
    </xf>
    <xf numFmtId="1" fontId="2" fillId="3" borderId="0" xfId="1" applyNumberFormat="1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right" vertical="center"/>
    </xf>
    <xf numFmtId="0" fontId="0" fillId="0" borderId="6" xfId="0" applyBorder="1" applyProtection="1"/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8" xfId="1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6" fillId="2" borderId="9" xfId="1" applyNumberFormat="1" applyFont="1" applyFill="1" applyBorder="1" applyAlignment="1" applyProtection="1"/>
    <xf numFmtId="0" fontId="4" fillId="2" borderId="0" xfId="1" applyNumberFormat="1" applyFont="1" applyFill="1" applyProtection="1"/>
    <xf numFmtId="0" fontId="8" fillId="3" borderId="12" xfId="0" applyFont="1" applyFill="1" applyBorder="1" applyAlignment="1" applyProtection="1">
      <alignment horizontal="left" vertical="center" indent="1"/>
    </xf>
    <xf numFmtId="0" fontId="8" fillId="3" borderId="13" xfId="0" applyFont="1" applyFill="1" applyBorder="1" applyAlignment="1" applyProtection="1">
      <alignment horizontal="left" vertical="center" indent="1"/>
    </xf>
    <xf numFmtId="0" fontId="8" fillId="3" borderId="14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  <protection locked="0"/>
    </xf>
    <xf numFmtId="4" fontId="8" fillId="3" borderId="14" xfId="0" applyNumberFormat="1" applyFont="1" applyFill="1" applyBorder="1" applyAlignment="1" applyProtection="1">
      <alignment horizontal="right" vertical="center" indent="1"/>
      <protection locked="0"/>
    </xf>
    <xf numFmtId="167" fontId="8" fillId="3" borderId="16" xfId="0" applyNumberFormat="1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vertical="center"/>
    </xf>
    <xf numFmtId="10" fontId="8" fillId="3" borderId="15" xfId="0" applyNumberFormat="1" applyFont="1" applyFill="1" applyBorder="1" applyAlignment="1" applyProtection="1">
      <alignment horizontal="right" vertical="center" indent="1"/>
      <protection locked="0"/>
    </xf>
    <xf numFmtId="168" fontId="8" fillId="3" borderId="18" xfId="0" applyNumberFormat="1" applyFont="1" applyFill="1" applyBorder="1" applyAlignment="1" applyProtection="1">
      <alignment horizontal="right" vertical="center" indent="1"/>
    </xf>
    <xf numFmtId="0" fontId="8" fillId="3" borderId="19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</xf>
    <xf numFmtId="0" fontId="9" fillId="5" borderId="20" xfId="0" applyFont="1" applyFill="1" applyBorder="1" applyAlignment="1" applyProtection="1">
      <alignment horizontal="left" vertical="center" indent="1"/>
    </xf>
    <xf numFmtId="0" fontId="9" fillId="5" borderId="0" xfId="0" applyFont="1" applyFill="1" applyBorder="1" applyAlignment="1" applyProtection="1">
      <alignment vertical="center"/>
    </xf>
    <xf numFmtId="167" fontId="9" fillId="5" borderId="15" xfId="0" applyNumberFormat="1" applyFont="1" applyFill="1" applyBorder="1" applyAlignment="1" applyProtection="1">
      <alignment horizontal="right" vertical="center" indent="1"/>
    </xf>
    <xf numFmtId="0" fontId="0" fillId="0" borderId="1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0" fillId="0" borderId="24" xfId="0" applyBorder="1" applyProtection="1"/>
    <xf numFmtId="4" fontId="11" fillId="3" borderId="18" xfId="0" applyNumberFormat="1" applyFont="1" applyFill="1" applyBorder="1" applyAlignment="1" applyProtection="1">
      <alignment horizontal="right" vertical="center" indent="1"/>
    </xf>
    <xf numFmtId="4" fontId="11" fillId="3" borderId="15" xfId="0" applyNumberFormat="1" applyFont="1" applyFill="1" applyBorder="1" applyAlignment="1" applyProtection="1">
      <alignment horizontal="right" vertical="center" indent="1"/>
    </xf>
    <xf numFmtId="4" fontId="11" fillId="3" borderId="31" xfId="0" applyNumberFormat="1" applyFont="1" applyFill="1" applyBorder="1" applyAlignment="1" applyProtection="1">
      <alignment horizontal="right" vertical="center" indent="1"/>
    </xf>
    <xf numFmtId="167" fontId="8" fillId="3" borderId="31" xfId="0" applyNumberFormat="1" applyFont="1" applyFill="1" applyBorder="1" applyAlignment="1" applyProtection="1">
      <alignment horizontal="right" vertical="center" indent="1"/>
    </xf>
    <xf numFmtId="4" fontId="12" fillId="5" borderId="29" xfId="0" applyNumberFormat="1" applyFont="1" applyFill="1" applyBorder="1" applyAlignment="1" applyProtection="1">
      <alignment horizontal="right" vertical="center" indent="1"/>
    </xf>
    <xf numFmtId="167" fontId="10" fillId="5" borderId="29" xfId="0" applyNumberFormat="1" applyFon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vertical="top"/>
    </xf>
    <xf numFmtId="2" fontId="0" fillId="0" borderId="0" xfId="0" applyNumberFormat="1" applyProtection="1"/>
    <xf numFmtId="0" fontId="1" fillId="0" borderId="0" xfId="0" applyFont="1" applyProtection="1"/>
    <xf numFmtId="0" fontId="0" fillId="0" borderId="0" xfId="0" applyAlignment="1" applyProtection="1">
      <alignment horizontal="left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4" fillId="3" borderId="34" xfId="1" applyNumberFormat="1" applyFont="1" applyFill="1" applyBorder="1" applyAlignment="1" applyProtection="1">
      <alignment horizontal="left" vertical="center" indent="1"/>
    </xf>
    <xf numFmtId="165" fontId="13" fillId="2" borderId="1" xfId="1" applyNumberFormat="1" applyFont="1" applyFill="1" applyBorder="1" applyAlignment="1" applyProtection="1">
      <alignment horizontal="left" vertical="center"/>
    </xf>
    <xf numFmtId="0" fontId="15" fillId="0" borderId="0" xfId="0" applyFont="1" applyProtection="1"/>
    <xf numFmtId="0" fontId="0" fillId="0" borderId="0" xfId="0" applyBorder="1" applyAlignment="1" applyProtection="1">
      <alignment horizontal="left" indent="1"/>
    </xf>
    <xf numFmtId="0" fontId="16" fillId="4" borderId="36" xfId="1" applyNumberFormat="1" applyFont="1" applyFill="1" applyBorder="1" applyAlignment="1" applyProtection="1">
      <alignment horizontal="right" vertical="center"/>
    </xf>
    <xf numFmtId="0" fontId="5" fillId="0" borderId="0" xfId="0" applyFont="1" applyBorder="1" applyProtection="1"/>
    <xf numFmtId="165" fontId="3" fillId="2" borderId="0" xfId="1" applyNumberFormat="1" applyFont="1" applyFill="1" applyBorder="1" applyAlignment="1" applyProtection="1">
      <alignment vertical="center"/>
    </xf>
    <xf numFmtId="0" fontId="3" fillId="2" borderId="0" xfId="1" applyNumberFormat="1" applyFont="1" applyFill="1" applyBorder="1" applyAlignment="1" applyProtection="1">
      <alignment horizontal="center" vertical="center"/>
    </xf>
    <xf numFmtId="168" fontId="17" fillId="2" borderId="0" xfId="1" applyNumberFormat="1" applyFont="1" applyFill="1" applyBorder="1" applyAlignment="1" applyProtection="1">
      <alignment horizontal="right" vertical="center"/>
    </xf>
    <xf numFmtId="165" fontId="2" fillId="2" borderId="37" xfId="1" applyNumberFormat="1" applyFont="1" applyFill="1" applyBorder="1" applyAlignment="1" applyProtection="1">
      <alignment horizontal="left" vertical="center" indent="3"/>
    </xf>
    <xf numFmtId="0" fontId="2" fillId="2" borderId="0" xfId="1" applyNumberFormat="1" applyFont="1" applyFill="1" applyBorder="1" applyAlignment="1" applyProtection="1">
      <alignment vertical="center"/>
    </xf>
    <xf numFmtId="165" fontId="2" fillId="2" borderId="38" xfId="1" applyNumberFormat="1" applyFont="1" applyFill="1" applyBorder="1" applyAlignment="1" applyProtection="1">
      <alignment horizontal="right" vertical="center"/>
    </xf>
    <xf numFmtId="2" fontId="3" fillId="2" borderId="40" xfId="1" applyNumberFormat="1" applyFont="1" applyFill="1" applyBorder="1" applyAlignment="1" applyProtection="1">
      <alignment vertical="center"/>
    </xf>
    <xf numFmtId="165" fontId="2" fillId="2" borderId="22" xfId="1" applyNumberFormat="1" applyFont="1" applyFill="1" applyBorder="1" applyAlignment="1" applyProtection="1">
      <alignment horizontal="left" vertical="center" indent="3"/>
    </xf>
    <xf numFmtId="0" fontId="3" fillId="2" borderId="0" xfId="1" applyNumberFormat="1" applyFont="1" applyFill="1" applyBorder="1" applyAlignment="1" applyProtection="1">
      <alignment horizontal="left" vertical="center"/>
    </xf>
    <xf numFmtId="165" fontId="2" fillId="2" borderId="22" xfId="1" applyNumberFormat="1" applyFont="1" applyFill="1" applyBorder="1" applyAlignment="1" applyProtection="1">
      <alignment horizontal="right" vertical="center"/>
    </xf>
    <xf numFmtId="2" fontId="3" fillId="2" borderId="41" xfId="1" applyNumberFormat="1" applyFont="1" applyFill="1" applyBorder="1" applyAlignment="1" applyProtection="1">
      <alignment vertical="center"/>
    </xf>
    <xf numFmtId="4" fontId="3" fillId="2" borderId="0" xfId="1" applyNumberFormat="1" applyFont="1" applyFill="1" applyBorder="1" applyAlignment="1" applyProtection="1">
      <alignment horizontal="right" vertical="center"/>
    </xf>
    <xf numFmtId="3" fontId="18" fillId="0" borderId="0" xfId="0" applyNumberFormat="1" applyFont="1" applyBorder="1" applyAlignment="1" applyProtection="1">
      <alignment horizontal="right" vertical="top"/>
    </xf>
    <xf numFmtId="0" fontId="19" fillId="0" borderId="0" xfId="0" applyFont="1" applyBorder="1" applyAlignment="1" applyProtection="1">
      <alignment horizontal="left" vertical="top" wrapText="1"/>
    </xf>
    <xf numFmtId="0" fontId="19" fillId="0" borderId="0" xfId="0" applyFont="1" applyBorder="1" applyAlignment="1" applyProtection="1">
      <alignment vertical="top" wrapText="1"/>
    </xf>
    <xf numFmtId="166" fontId="18" fillId="0" borderId="0" xfId="0" applyNumberFormat="1" applyFont="1" applyBorder="1" applyAlignment="1" applyProtection="1">
      <alignment horizontal="left" vertical="top"/>
    </xf>
    <xf numFmtId="165" fontId="20" fillId="2" borderId="0" xfId="1" applyNumberFormat="1" applyFont="1" applyFill="1" applyBorder="1" applyAlignment="1" applyProtection="1">
      <alignment vertical="center"/>
    </xf>
    <xf numFmtId="165" fontId="2" fillId="2" borderId="38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left" vertical="center" indent="1"/>
    </xf>
    <xf numFmtId="3" fontId="18" fillId="0" borderId="42" xfId="0" applyNumberFormat="1" applyFont="1" applyBorder="1" applyAlignment="1" applyProtection="1">
      <alignment horizontal="right" vertical="top"/>
    </xf>
    <xf numFmtId="166" fontId="18" fillId="0" borderId="42" xfId="0" applyNumberFormat="1" applyFont="1" applyBorder="1" applyAlignment="1" applyProtection="1">
      <alignment horizontal="left" vertical="top"/>
    </xf>
    <xf numFmtId="165" fontId="20" fillId="2" borderId="43" xfId="1" applyNumberFormat="1" applyFont="1" applyFill="1" applyBorder="1" applyAlignment="1" applyProtection="1">
      <alignment horizontal="right" vertical="center"/>
    </xf>
    <xf numFmtId="165" fontId="20" fillId="2" borderId="22" xfId="1" applyNumberFormat="1" applyFont="1" applyFill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left" vertical="top" wrapText="1"/>
    </xf>
    <xf numFmtId="165" fontId="2" fillId="2" borderId="0" xfId="1" applyNumberFormat="1" applyFont="1" applyFill="1" applyBorder="1" applyAlignment="1" applyProtection="1">
      <alignment horizontal="left" vertical="center"/>
    </xf>
    <xf numFmtId="0" fontId="0" fillId="0" borderId="54" xfId="0" applyBorder="1" applyProtection="1"/>
    <xf numFmtId="0" fontId="0" fillId="0" borderId="56" xfId="0" applyBorder="1" applyProtection="1"/>
    <xf numFmtId="0" fontId="0" fillId="0" borderId="58" xfId="0" applyBorder="1" applyProtection="1"/>
    <xf numFmtId="167" fontId="12" fillId="5" borderId="65" xfId="0" applyNumberFormat="1" applyFont="1" applyFill="1" applyBorder="1" applyAlignment="1" applyProtection="1">
      <alignment horizontal="right" vertical="center" indent="1"/>
    </xf>
    <xf numFmtId="169" fontId="11" fillId="3" borderId="60" xfId="0" applyNumberFormat="1" applyFont="1" applyFill="1" applyBorder="1" applyAlignment="1" applyProtection="1">
      <alignment horizontal="right" vertical="center" indent="1"/>
    </xf>
    <xf numFmtId="49" fontId="2" fillId="3" borderId="1" xfId="1" applyNumberFormat="1" applyFont="1" applyFill="1" applyBorder="1" applyAlignment="1" applyProtection="1">
      <alignment horizontal="center" vertical="center"/>
      <protection locked="0"/>
    </xf>
    <xf numFmtId="165" fontId="25" fillId="8" borderId="71" xfId="3" applyNumberFormat="1" applyFont="1" applyFill="1" applyBorder="1" applyAlignment="1" applyProtection="1">
      <alignment vertical="center"/>
    </xf>
    <xf numFmtId="167" fontId="11" fillId="3" borderId="64" xfId="0" applyNumberFormat="1" applyFont="1" applyFill="1" applyBorder="1" applyAlignment="1" applyProtection="1">
      <alignment horizontal="right" vertical="center" indent="1"/>
    </xf>
    <xf numFmtId="0" fontId="0" fillId="0" borderId="47" xfId="0" applyBorder="1" applyProtection="1"/>
    <xf numFmtId="2" fontId="0" fillId="0" borderId="0" xfId="0" applyNumberFormat="1" applyBorder="1" applyProtection="1"/>
    <xf numFmtId="0" fontId="1" fillId="0" borderId="0" xfId="0" applyFont="1" applyBorder="1" applyProtection="1"/>
    <xf numFmtId="165" fontId="2" fillId="2" borderId="0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3" fillId="2" borderId="1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right" vertical="center" indent="1"/>
    </xf>
    <xf numFmtId="49" fontId="3" fillId="2" borderId="0" xfId="1" applyNumberFormat="1" applyFont="1" applyFill="1" applyBorder="1" applyAlignment="1" applyProtection="1">
      <alignment horizontal="right" vertical="center"/>
    </xf>
    <xf numFmtId="165" fontId="23" fillId="10" borderId="71" xfId="3" applyNumberFormat="1" applyFont="1" applyFill="1" applyBorder="1" applyAlignment="1" applyProtection="1">
      <alignment vertical="center"/>
    </xf>
    <xf numFmtId="0" fontId="16" fillId="4" borderId="75" xfId="1" applyNumberFormat="1" applyFont="1" applyFill="1" applyBorder="1" applyAlignment="1" applyProtection="1">
      <alignment horizontal="right" vertical="center"/>
    </xf>
    <xf numFmtId="0" fontId="16" fillId="4" borderId="77" xfId="1" applyNumberFormat="1" applyFont="1" applyFill="1" applyBorder="1" applyAlignment="1" applyProtection="1">
      <alignment horizontal="right" vertical="center" wrapText="1"/>
    </xf>
    <xf numFmtId="165" fontId="23" fillId="7" borderId="71" xfId="3" applyNumberFormat="1" applyFont="1" applyFill="1" applyBorder="1" applyAlignment="1" applyProtection="1">
      <alignment vertical="center"/>
    </xf>
    <xf numFmtId="168" fontId="23" fillId="7" borderId="71" xfId="2" applyNumberFormat="1" applyFont="1" applyFill="1" applyBorder="1" applyAlignment="1" applyProtection="1">
      <alignment horizontal="right" vertical="center"/>
      <protection locked="0"/>
    </xf>
    <xf numFmtId="168" fontId="25" fillId="10" borderId="71" xfId="2" applyNumberFormat="1" applyFont="1" applyFill="1" applyBorder="1" applyAlignment="1" applyProtection="1">
      <alignment horizontal="right" vertical="center"/>
      <protection locked="0"/>
    </xf>
    <xf numFmtId="0" fontId="16" fillId="4" borderId="77" xfId="1" applyNumberFormat="1" applyFont="1" applyFill="1" applyBorder="1" applyAlignment="1" applyProtection="1">
      <alignment horizontal="center" vertical="center" wrapText="1"/>
    </xf>
    <xf numFmtId="168" fontId="3" fillId="11" borderId="71" xfId="1" applyNumberFormat="1" applyFont="1" applyFill="1" applyBorder="1" applyAlignment="1" applyProtection="1">
      <alignment horizontal="right" vertical="center"/>
      <protection locked="0"/>
    </xf>
    <xf numFmtId="168" fontId="21" fillId="0" borderId="79" xfId="1" applyNumberFormat="1" applyFont="1" applyFill="1" applyBorder="1" applyAlignment="1" applyProtection="1">
      <alignment horizontal="right" vertical="center" wrapText="1"/>
      <protection locked="0"/>
    </xf>
    <xf numFmtId="168" fontId="17" fillId="2" borderId="79" xfId="1" applyNumberFormat="1" applyFont="1" applyFill="1" applyBorder="1" applyAlignment="1" applyProtection="1">
      <alignment horizontal="right" vertical="center"/>
      <protection locked="0"/>
    </xf>
    <xf numFmtId="168" fontId="17" fillId="11" borderId="79" xfId="1" applyNumberFormat="1" applyFont="1" applyFill="1" applyBorder="1" applyAlignment="1" applyProtection="1">
      <alignment horizontal="right" vertical="center"/>
      <protection locked="0"/>
    </xf>
    <xf numFmtId="168" fontId="17" fillId="0" borderId="79" xfId="1" applyNumberFormat="1" applyFont="1" applyFill="1" applyBorder="1" applyAlignment="1" applyProtection="1">
      <alignment horizontal="right" vertical="center"/>
      <protection locked="0"/>
    </xf>
    <xf numFmtId="168" fontId="17" fillId="2" borderId="71" xfId="1" applyNumberFormat="1" applyFont="1" applyFill="1" applyBorder="1" applyAlignment="1" applyProtection="1">
      <alignment horizontal="right" vertical="center"/>
      <protection locked="0"/>
    </xf>
    <xf numFmtId="168" fontId="17" fillId="11" borderId="71" xfId="1" applyNumberFormat="1" applyFont="1" applyFill="1" applyBorder="1" applyAlignment="1" applyProtection="1">
      <alignment horizontal="right" vertical="center"/>
      <protection locked="0"/>
    </xf>
    <xf numFmtId="168" fontId="21" fillId="6" borderId="71" xfId="1" applyNumberFormat="1" applyFont="1" applyFill="1" applyBorder="1" applyAlignment="1" applyProtection="1">
      <alignment horizontal="right" vertical="center"/>
      <protection locked="0"/>
    </xf>
    <xf numFmtId="168" fontId="21" fillId="6" borderId="79" xfId="1" applyNumberFormat="1" applyFont="1" applyFill="1" applyBorder="1" applyAlignment="1" applyProtection="1">
      <alignment horizontal="right" vertical="center"/>
      <protection locked="0"/>
    </xf>
    <xf numFmtId="165" fontId="23" fillId="10" borderId="74" xfId="3" applyNumberFormat="1" applyFont="1" applyFill="1" applyBorder="1" applyAlignment="1" applyProtection="1">
      <alignment vertical="center"/>
    </xf>
    <xf numFmtId="165" fontId="25" fillId="8" borderId="74" xfId="3" applyNumberFormat="1" applyFont="1" applyFill="1" applyBorder="1" applyAlignment="1" applyProtection="1">
      <alignment vertical="center"/>
    </xf>
    <xf numFmtId="165" fontId="23" fillId="7" borderId="74" xfId="3" applyNumberFormat="1" applyFont="1" applyFill="1" applyBorder="1" applyAlignment="1" applyProtection="1">
      <alignment vertical="center"/>
    </xf>
    <xf numFmtId="168" fontId="17" fillId="2" borderId="80" xfId="1" applyNumberFormat="1" applyFont="1" applyFill="1" applyBorder="1" applyAlignment="1" applyProtection="1">
      <alignment horizontal="right" vertical="center"/>
      <protection locked="0"/>
    </xf>
    <xf numFmtId="168" fontId="17" fillId="11" borderId="80" xfId="1" applyNumberFormat="1" applyFont="1" applyFill="1" applyBorder="1" applyAlignment="1" applyProtection="1">
      <alignment horizontal="right" vertical="center"/>
      <protection locked="0"/>
    </xf>
    <xf numFmtId="168" fontId="17" fillId="0" borderId="71" xfId="1" applyNumberFormat="1" applyFont="1" applyFill="1" applyBorder="1" applyAlignment="1" applyProtection="1">
      <alignment horizontal="right" vertical="center"/>
      <protection locked="0"/>
    </xf>
    <xf numFmtId="168" fontId="17" fillId="0" borderId="71" xfId="1" applyNumberFormat="1" applyFont="1" applyFill="1" applyBorder="1" applyAlignment="1" applyProtection="1">
      <alignment horizontal="right" vertical="center" wrapText="1"/>
      <protection locked="0"/>
    </xf>
    <xf numFmtId="168" fontId="25" fillId="0" borderId="71" xfId="3" applyNumberFormat="1" applyFont="1" applyFill="1" applyBorder="1" applyAlignment="1" applyProtection="1">
      <alignment horizontal="right" vertical="center" wrapText="1"/>
      <protection locked="0"/>
    </xf>
    <xf numFmtId="168" fontId="29" fillId="2" borderId="71" xfId="1" applyNumberFormat="1" applyFont="1" applyFill="1" applyBorder="1" applyAlignment="1" applyProtection="1">
      <alignment horizontal="right" vertical="center"/>
      <protection locked="0"/>
    </xf>
    <xf numFmtId="2" fontId="3" fillId="2" borderId="82" xfId="1" applyNumberFormat="1" applyFont="1" applyFill="1" applyBorder="1" applyAlignment="1" applyProtection="1">
      <alignment vertical="center"/>
    </xf>
    <xf numFmtId="168" fontId="17" fillId="0" borderId="79" xfId="1" applyNumberFormat="1" applyFont="1" applyFill="1" applyBorder="1" applyAlignment="1" applyProtection="1">
      <alignment horizontal="right" vertical="center" wrapText="1"/>
      <protection locked="0"/>
    </xf>
    <xf numFmtId="2" fontId="3" fillId="2" borderId="0" xfId="1" applyNumberFormat="1" applyFont="1" applyFill="1" applyBorder="1" applyAlignment="1" applyProtection="1">
      <alignment vertical="center"/>
    </xf>
    <xf numFmtId="168" fontId="30" fillId="11" borderId="71" xfId="1" applyNumberFormat="1" applyFont="1" applyFill="1" applyBorder="1" applyAlignment="1" applyProtection="1">
      <alignment horizontal="right" vertical="center"/>
      <protection locked="0"/>
    </xf>
    <xf numFmtId="168" fontId="31" fillId="0" borderId="71" xfId="2" applyNumberFormat="1" applyFont="1" applyFill="1" applyBorder="1" applyAlignment="1" applyProtection="1">
      <alignment horizontal="right" vertical="center"/>
      <protection locked="0"/>
    </xf>
    <xf numFmtId="168" fontId="17" fillId="6" borderId="79" xfId="1" applyNumberFormat="1" applyFont="1" applyFill="1" applyBorder="1" applyAlignment="1" applyProtection="1">
      <alignment horizontal="right" vertical="center"/>
      <protection locked="0"/>
    </xf>
    <xf numFmtId="168" fontId="17" fillId="0" borderId="80" xfId="1" applyNumberFormat="1" applyFont="1" applyFill="1" applyBorder="1" applyAlignment="1" applyProtection="1">
      <alignment horizontal="right" vertical="center" wrapText="1"/>
      <protection locked="0"/>
    </xf>
    <xf numFmtId="168" fontId="17" fillId="6" borderId="80" xfId="1" applyNumberFormat="1" applyFont="1" applyFill="1" applyBorder="1" applyAlignment="1" applyProtection="1">
      <alignment horizontal="right" vertical="center"/>
      <protection locked="0"/>
    </xf>
    <xf numFmtId="2" fontId="3" fillId="2" borderId="83" xfId="1" applyNumberFormat="1" applyFont="1" applyFill="1" applyBorder="1" applyAlignment="1" applyProtection="1">
      <alignment vertical="center"/>
    </xf>
    <xf numFmtId="165" fontId="32" fillId="8" borderId="0" xfId="3" applyNumberFormat="1" applyFont="1" applyFill="1" applyBorder="1" applyAlignment="1" applyProtection="1">
      <alignment vertical="center"/>
    </xf>
    <xf numFmtId="168" fontId="33" fillId="12" borderId="47" xfId="3" applyNumberFormat="1" applyFont="1" applyFill="1" applyBorder="1" applyAlignment="1" applyProtection="1">
      <alignment horizontal="right" vertical="center"/>
    </xf>
    <xf numFmtId="165" fontId="33" fillId="12" borderId="47" xfId="3" applyNumberFormat="1" applyFont="1" applyFill="1" applyBorder="1" applyAlignment="1" applyProtection="1">
      <alignment vertical="center"/>
    </xf>
    <xf numFmtId="165" fontId="32" fillId="8" borderId="0" xfId="3" applyNumberFormat="1" applyFont="1" applyFill="1" applyBorder="1" applyAlignment="1" applyProtection="1">
      <alignment horizontal="right" vertical="center"/>
    </xf>
    <xf numFmtId="168" fontId="33" fillId="12" borderId="0" xfId="3" applyNumberFormat="1" applyFont="1" applyFill="1" applyBorder="1" applyAlignment="1" applyProtection="1">
      <alignment horizontal="right" vertical="center"/>
    </xf>
    <xf numFmtId="165" fontId="33" fillId="12" borderId="0" xfId="3" applyNumberFormat="1" applyFont="1" applyFill="1" applyBorder="1" applyAlignment="1" applyProtection="1">
      <alignment vertical="center"/>
    </xf>
    <xf numFmtId="0" fontId="34" fillId="0" borderId="0" xfId="0" applyFont="1" applyBorder="1" applyProtection="1"/>
    <xf numFmtId="0" fontId="32" fillId="12" borderId="0" xfId="3" applyNumberFormat="1" applyFont="1" applyFill="1" applyBorder="1" applyAlignment="1" applyProtection="1">
      <alignment horizontal="center"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3" fillId="2" borderId="84" xfId="1" applyNumberFormat="1" applyFont="1" applyFill="1" applyBorder="1" applyAlignment="1" applyProtection="1">
      <alignment vertical="center"/>
    </xf>
    <xf numFmtId="49" fontId="3" fillId="2" borderId="85" xfId="1" applyNumberFormat="1" applyFont="1" applyFill="1" applyBorder="1" applyAlignment="1" applyProtection="1">
      <alignment vertical="center"/>
    </xf>
    <xf numFmtId="165" fontId="13" fillId="2" borderId="0" xfId="1" applyNumberFormat="1" applyFont="1" applyFill="1" applyBorder="1" applyAlignment="1" applyProtection="1">
      <alignment vertical="center"/>
    </xf>
    <xf numFmtId="0" fontId="8" fillId="3" borderId="33" xfId="0" applyFont="1" applyFill="1" applyBorder="1" applyAlignment="1" applyProtection="1">
      <alignment horizontal="left" vertical="center" indent="1"/>
    </xf>
    <xf numFmtId="0" fontId="8" fillId="3" borderId="48" xfId="0" applyFont="1" applyFill="1" applyBorder="1" applyAlignment="1" applyProtection="1">
      <alignment horizontal="left" vertical="center" indent="1"/>
    </xf>
    <xf numFmtId="165" fontId="2" fillId="3" borderId="2" xfId="1" applyNumberFormat="1" applyFont="1" applyFill="1" applyBorder="1" applyAlignment="1" applyProtection="1">
      <alignment horizontal="left" vertical="center" indent="1"/>
      <protection locked="0"/>
    </xf>
    <xf numFmtId="165" fontId="2" fillId="2" borderId="0" xfId="1" applyNumberFormat="1" applyFont="1" applyFill="1" applyBorder="1" applyAlignment="1" applyProtection="1">
      <alignment horizontal="left" vertical="center"/>
    </xf>
    <xf numFmtId="165" fontId="2" fillId="3" borderId="3" xfId="1" applyNumberFormat="1" applyFont="1" applyFill="1" applyBorder="1" applyAlignment="1" applyProtection="1">
      <alignment horizontal="left" vertical="center" indent="1"/>
      <protection locked="0"/>
    </xf>
    <xf numFmtId="4" fontId="7" fillId="4" borderId="10" xfId="1" applyNumberFormat="1" applyFont="1" applyFill="1" applyBorder="1" applyAlignment="1" applyProtection="1">
      <alignment horizontal="center" vertical="top"/>
    </xf>
    <xf numFmtId="4" fontId="7" fillId="4" borderId="11" xfId="1" applyNumberFormat="1" applyFont="1" applyFill="1" applyBorder="1" applyAlignment="1" applyProtection="1">
      <alignment horizontal="center" vertical="top"/>
    </xf>
    <xf numFmtId="0" fontId="10" fillId="5" borderId="44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49" xfId="0" applyFont="1" applyFill="1" applyBorder="1" applyAlignment="1" applyProtection="1">
      <alignment horizontal="center" vertical="center" wrapText="1"/>
    </xf>
    <xf numFmtId="0" fontId="10" fillId="5" borderId="50" xfId="0" applyFont="1" applyFill="1" applyBorder="1" applyAlignment="1" applyProtection="1">
      <alignment horizontal="center" vertical="center" wrapText="1"/>
    </xf>
    <xf numFmtId="0" fontId="10" fillId="5" borderId="30" xfId="0" applyFont="1" applyFill="1" applyBorder="1" applyAlignment="1" applyProtection="1">
      <alignment horizontal="center" vertical="center" wrapText="1"/>
    </xf>
    <xf numFmtId="0" fontId="10" fillId="5" borderId="51" xfId="0" applyFont="1" applyFill="1" applyBorder="1" applyAlignment="1" applyProtection="1">
      <alignment horizontal="center" vertical="center" wrapText="1"/>
    </xf>
    <xf numFmtId="4" fontId="7" fillId="4" borderId="46" xfId="1" applyNumberFormat="1" applyFont="1" applyFill="1" applyBorder="1" applyAlignment="1" applyProtection="1">
      <alignment horizontal="center" vertical="top"/>
    </xf>
    <xf numFmtId="4" fontId="7" fillId="4" borderId="47" xfId="1" applyNumberFormat="1" applyFont="1" applyFill="1" applyBorder="1" applyAlignment="1" applyProtection="1">
      <alignment horizontal="center" vertical="top"/>
    </xf>
    <xf numFmtId="4" fontId="7" fillId="4" borderId="32" xfId="1" applyNumberFormat="1" applyFont="1" applyFill="1" applyBorder="1" applyAlignment="1" applyProtection="1">
      <alignment horizontal="center" vertical="top"/>
    </xf>
    <xf numFmtId="4" fontId="7" fillId="4" borderId="2" xfId="1" applyNumberFormat="1" applyFont="1" applyFill="1" applyBorder="1" applyAlignment="1" applyProtection="1">
      <alignment horizontal="center" vertical="top"/>
    </xf>
    <xf numFmtId="4" fontId="7" fillId="4" borderId="55" xfId="1" applyNumberFormat="1" applyFont="1" applyFill="1" applyBorder="1" applyAlignment="1" applyProtection="1">
      <alignment horizontal="center" vertical="top"/>
    </xf>
    <xf numFmtId="0" fontId="10" fillId="5" borderId="29" xfId="0" applyFont="1" applyFill="1" applyBorder="1" applyAlignment="1" applyProtection="1">
      <alignment horizontal="left" vertical="center" indent="1"/>
    </xf>
    <xf numFmtId="0" fontId="10" fillId="5" borderId="30" xfId="0" applyFont="1" applyFill="1" applyBorder="1" applyAlignment="1" applyProtection="1">
      <alignment horizontal="left" vertical="center" indent="1"/>
    </xf>
    <xf numFmtId="0" fontId="10" fillId="5" borderId="25" xfId="0" applyFont="1" applyFill="1" applyBorder="1" applyAlignment="1" applyProtection="1">
      <alignment horizontal="left" vertical="center" wrapText="1" indent="1"/>
    </xf>
    <xf numFmtId="0" fontId="10" fillId="5" borderId="57" xfId="0" applyFont="1" applyFill="1" applyBorder="1" applyAlignment="1" applyProtection="1">
      <alignment horizontal="left" vertical="center" wrapText="1" indent="1"/>
    </xf>
    <xf numFmtId="0" fontId="10" fillId="5" borderId="67" xfId="0" applyFont="1" applyFill="1" applyBorder="1" applyAlignment="1" applyProtection="1">
      <alignment horizontal="left" vertical="center" wrapText="1" indent="1"/>
    </xf>
    <xf numFmtId="0" fontId="10" fillId="5" borderId="66" xfId="0" applyFont="1" applyFill="1" applyBorder="1" applyAlignment="1" applyProtection="1">
      <alignment horizontal="left" vertical="center" wrapText="1" indent="1"/>
    </xf>
    <xf numFmtId="0" fontId="10" fillId="5" borderId="69" xfId="0" applyFont="1" applyFill="1" applyBorder="1" applyAlignment="1" applyProtection="1">
      <alignment horizontal="center" vertical="center" wrapText="1"/>
    </xf>
    <xf numFmtId="0" fontId="10" fillId="5" borderId="68" xfId="0" applyFont="1" applyFill="1" applyBorder="1" applyAlignment="1" applyProtection="1">
      <alignment horizontal="center" vertical="center" wrapText="1"/>
    </xf>
    <xf numFmtId="0" fontId="10" fillId="5" borderId="45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4" fontId="8" fillId="3" borderId="53" xfId="0" applyNumberFormat="1" applyFont="1" applyFill="1" applyBorder="1" applyAlignment="1" applyProtection="1">
      <alignment horizontal="left" vertical="center" indent="1"/>
    </xf>
    <xf numFmtId="4" fontId="8" fillId="3" borderId="61" xfId="0" applyNumberFormat="1" applyFont="1" applyFill="1" applyBorder="1" applyAlignment="1" applyProtection="1">
      <alignment horizontal="left" vertical="center" indent="1"/>
    </xf>
    <xf numFmtId="4" fontId="8" fillId="3" borderId="52" xfId="0" applyNumberFormat="1" applyFont="1" applyFill="1" applyBorder="1" applyAlignment="1" applyProtection="1">
      <alignment horizontal="left" vertical="center" indent="1"/>
    </xf>
    <xf numFmtId="4" fontId="8" fillId="3" borderId="59" xfId="0" applyNumberFormat="1" applyFont="1" applyFill="1" applyBorder="1" applyAlignment="1" applyProtection="1">
      <alignment horizontal="left" vertical="center" indent="1"/>
    </xf>
    <xf numFmtId="4" fontId="8" fillId="3" borderId="62" xfId="0" applyNumberFormat="1" applyFont="1" applyFill="1" applyBorder="1" applyAlignment="1" applyProtection="1">
      <alignment horizontal="left" vertical="center" indent="1"/>
    </xf>
    <xf numFmtId="4" fontId="8" fillId="3" borderId="63" xfId="0" applyNumberFormat="1" applyFont="1" applyFill="1" applyBorder="1" applyAlignment="1" applyProtection="1">
      <alignment horizontal="left" vertical="center" indent="1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14" xfId="0" applyFont="1" applyFill="1" applyBorder="1" applyAlignment="1" applyProtection="1">
      <alignment horizontal="center" vertical="center"/>
    </xf>
    <xf numFmtId="0" fontId="8" fillId="3" borderId="72" xfId="0" applyFont="1" applyFill="1" applyBorder="1" applyAlignment="1" applyProtection="1">
      <alignment horizontal="left" vertical="center" indent="1"/>
    </xf>
    <xf numFmtId="0" fontId="8" fillId="3" borderId="73" xfId="0" applyFont="1" applyFill="1" applyBorder="1" applyAlignment="1" applyProtection="1">
      <alignment horizontal="left" vertical="center" indent="1"/>
    </xf>
    <xf numFmtId="49" fontId="3" fillId="2" borderId="84" xfId="1" applyNumberFormat="1" applyFont="1" applyFill="1" applyBorder="1" applyAlignment="1" applyProtection="1">
      <alignment horizontal="center" vertical="center"/>
    </xf>
    <xf numFmtId="49" fontId="3" fillId="2" borderId="85" xfId="1" applyNumberFormat="1" applyFont="1" applyFill="1" applyBorder="1" applyAlignment="1" applyProtection="1">
      <alignment horizontal="center" vertical="center"/>
    </xf>
    <xf numFmtId="165" fontId="14" fillId="3" borderId="35" xfId="1" applyNumberFormat="1" applyFont="1" applyFill="1" applyBorder="1" applyAlignment="1" applyProtection="1">
      <alignment horizontal="left" vertical="center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32" fillId="8" borderId="0" xfId="3" applyNumberFormat="1" applyFont="1" applyFill="1" applyBorder="1" applyAlignment="1" applyProtection="1">
      <alignment horizontal="center" vertical="center"/>
    </xf>
    <xf numFmtId="0" fontId="16" fillId="4" borderId="76" xfId="1" applyNumberFormat="1" applyFont="1" applyFill="1" applyBorder="1" applyAlignment="1" applyProtection="1">
      <alignment horizontal="center" vertical="center"/>
    </xf>
    <xf numFmtId="0" fontId="23" fillId="7" borderId="71" xfId="3" applyFont="1" applyFill="1" applyBorder="1" applyAlignment="1" applyProtection="1">
      <alignment horizontal="left" vertical="center"/>
      <protection locked="0"/>
    </xf>
    <xf numFmtId="168" fontId="23" fillId="10" borderId="71" xfId="2" applyNumberFormat="1" applyFont="1" applyFill="1" applyBorder="1" applyAlignment="1" applyProtection="1">
      <alignment horizontal="left" vertical="center"/>
      <protection locked="0"/>
    </xf>
    <xf numFmtId="0" fontId="23" fillId="8" borderId="71" xfId="3" applyFont="1" applyFill="1" applyBorder="1" applyAlignment="1" applyProtection="1">
      <alignment horizontal="left" vertical="center"/>
      <protection locked="0"/>
    </xf>
    <xf numFmtId="0" fontId="25" fillId="8" borderId="74" xfId="3" applyFont="1" applyFill="1" applyBorder="1" applyAlignment="1" applyProtection="1">
      <alignment horizontal="left" vertical="center"/>
      <protection locked="0"/>
    </xf>
    <xf numFmtId="0" fontId="25" fillId="8" borderId="78" xfId="3" applyFont="1" applyFill="1" applyBorder="1" applyAlignment="1" applyProtection="1">
      <alignment horizontal="left" vertical="center"/>
      <protection locked="0"/>
    </xf>
    <xf numFmtId="0" fontId="25" fillId="8" borderId="70" xfId="3" applyFont="1" applyFill="1" applyBorder="1" applyAlignment="1" applyProtection="1">
      <alignment horizontal="left" vertical="center"/>
      <protection locked="0"/>
    </xf>
    <xf numFmtId="0" fontId="25" fillId="8" borderId="71" xfId="3" applyFont="1" applyFill="1" applyBorder="1" applyAlignment="1" applyProtection="1">
      <alignment horizontal="left" vertical="center"/>
      <protection locked="0"/>
    </xf>
    <xf numFmtId="49" fontId="3" fillId="2" borderId="39" xfId="1" applyNumberFormat="1" applyFont="1" applyFill="1" applyBorder="1" applyAlignment="1" applyProtection="1">
      <alignment horizontal="right" vertical="center"/>
    </xf>
    <xf numFmtId="49" fontId="3" fillId="2" borderId="0" xfId="1" applyNumberFormat="1" applyFont="1" applyFill="1" applyBorder="1" applyAlignment="1" applyProtection="1">
      <alignment horizontal="right" vertical="center"/>
    </xf>
    <xf numFmtId="0" fontId="3" fillId="11" borderId="71" xfId="1" applyNumberFormat="1" applyFont="1" applyFill="1" applyBorder="1" applyAlignment="1" applyProtection="1">
      <alignment horizontal="left" vertical="center" indent="1"/>
      <protection locked="0"/>
    </xf>
    <xf numFmtId="0" fontId="7" fillId="0" borderId="71" xfId="1" applyNumberFormat="1" applyFont="1" applyFill="1" applyBorder="1" applyAlignment="1" applyProtection="1">
      <alignment horizontal="left" vertical="center" indent="1"/>
      <protection locked="0"/>
    </xf>
    <xf numFmtId="0" fontId="3" fillId="2" borderId="71" xfId="1" applyNumberFormat="1" applyFont="1" applyFill="1" applyBorder="1" applyAlignment="1" applyProtection="1">
      <alignment horizontal="left" vertical="center" indent="1"/>
      <protection locked="0"/>
    </xf>
    <xf numFmtId="0" fontId="19" fillId="0" borderId="0" xfId="0" applyFont="1" applyBorder="1" applyAlignment="1" applyProtection="1">
      <alignment horizontal="left" vertical="top" wrapText="1"/>
    </xf>
    <xf numFmtId="0" fontId="3" fillId="0" borderId="71" xfId="1" applyNumberFormat="1" applyFont="1" applyFill="1" applyBorder="1" applyAlignment="1" applyProtection="1">
      <alignment horizontal="left" vertical="center" indent="1"/>
      <protection locked="0"/>
    </xf>
    <xf numFmtId="0" fontId="7" fillId="6" borderId="71" xfId="1" applyNumberFormat="1" applyFont="1" applyFill="1" applyBorder="1" applyAlignment="1" applyProtection="1">
      <alignment horizontal="left" vertical="center" indent="1"/>
      <protection locked="0"/>
    </xf>
    <xf numFmtId="0" fontId="7" fillId="0" borderId="81" xfId="1" applyNumberFormat="1" applyFont="1" applyFill="1" applyBorder="1" applyAlignment="1" applyProtection="1">
      <alignment horizontal="left" vertical="center" indent="1"/>
      <protection locked="0"/>
    </xf>
    <xf numFmtId="0" fontId="3" fillId="2" borderId="81" xfId="1" applyNumberFormat="1" applyFont="1" applyFill="1" applyBorder="1" applyAlignment="1" applyProtection="1">
      <alignment horizontal="left" vertical="center" indent="1"/>
      <protection locked="0"/>
    </xf>
    <xf numFmtId="0" fontId="3" fillId="11" borderId="81" xfId="1" applyNumberFormat="1" applyFont="1" applyFill="1" applyBorder="1" applyAlignment="1" applyProtection="1">
      <alignment horizontal="left" vertical="center" indent="1"/>
      <protection locked="0"/>
    </xf>
    <xf numFmtId="0" fontId="7" fillId="6" borderId="81" xfId="1" applyNumberFormat="1" applyFont="1" applyFill="1" applyBorder="1" applyAlignment="1" applyProtection="1">
      <alignment horizontal="left" vertical="center" indent="1"/>
      <protection locked="0"/>
    </xf>
    <xf numFmtId="168" fontId="25" fillId="0" borderId="71" xfId="2" applyNumberFormat="1" applyFont="1" applyFill="1" applyBorder="1" applyAlignment="1" applyProtection="1">
      <alignment horizontal="right" vertical="center"/>
      <protection locked="0"/>
    </xf>
    <xf numFmtId="165" fontId="25" fillId="0" borderId="71" xfId="3" applyNumberFormat="1" applyFont="1" applyFill="1" applyBorder="1" applyAlignment="1" applyProtection="1">
      <alignment vertical="center"/>
    </xf>
    <xf numFmtId="168" fontId="25" fillId="0" borderId="71" xfId="2" applyNumberFormat="1" applyFont="1" applyFill="1" applyBorder="1" applyAlignment="1" applyProtection="1">
      <alignment horizontal="left" vertical="center"/>
      <protection locked="0"/>
    </xf>
    <xf numFmtId="165" fontId="35" fillId="10" borderId="71" xfId="3" applyNumberFormat="1" applyFont="1" applyFill="1" applyBorder="1" applyAlignment="1" applyProtection="1">
      <alignment vertical="center"/>
    </xf>
    <xf numFmtId="0" fontId="35" fillId="10" borderId="71" xfId="3" applyFont="1" applyFill="1" applyBorder="1" applyAlignment="1" applyProtection="1">
      <alignment horizontal="left" vertical="center"/>
      <protection locked="0"/>
    </xf>
    <xf numFmtId="168" fontId="35" fillId="10" borderId="71" xfId="3" applyNumberFormat="1" applyFont="1" applyFill="1" applyBorder="1" applyAlignment="1" applyProtection="1">
      <alignment horizontal="right" vertical="center" wrapText="1"/>
      <protection locked="0"/>
    </xf>
    <xf numFmtId="0" fontId="36" fillId="11" borderId="71" xfId="1" applyNumberFormat="1" applyFont="1" applyFill="1" applyBorder="1" applyAlignment="1" applyProtection="1">
      <alignment horizontal="left" vertical="center" indent="1"/>
      <protection locked="0"/>
    </xf>
    <xf numFmtId="168" fontId="36" fillId="11" borderId="71" xfId="1" applyNumberFormat="1" applyFont="1" applyFill="1" applyBorder="1" applyAlignment="1" applyProtection="1">
      <alignment horizontal="right" vertical="center"/>
      <protection locked="0"/>
    </xf>
    <xf numFmtId="0" fontId="29" fillId="0" borderId="71" xfId="1" applyNumberFormat="1" applyFont="1" applyFill="1" applyBorder="1" applyAlignment="1" applyProtection="1">
      <alignment horizontal="left" vertical="center" indent="1"/>
      <protection locked="0"/>
    </xf>
    <xf numFmtId="168" fontId="29" fillId="0" borderId="71" xfId="1" applyNumberFormat="1" applyFont="1" applyFill="1" applyBorder="1" applyAlignment="1" applyProtection="1">
      <alignment horizontal="right" vertical="center"/>
      <protection locked="0"/>
    </xf>
    <xf numFmtId="168" fontId="37" fillId="0" borderId="79" xfId="1" applyNumberFormat="1" applyFont="1" applyFill="1" applyBorder="1" applyAlignment="1" applyProtection="1">
      <alignment horizontal="right" vertical="center" wrapText="1"/>
      <protection locked="0"/>
    </xf>
    <xf numFmtId="168" fontId="38" fillId="11" borderId="79" xfId="1" applyNumberFormat="1" applyFont="1" applyFill="1" applyBorder="1" applyAlignment="1" applyProtection="1">
      <alignment horizontal="right" vertical="center"/>
      <protection locked="0"/>
    </xf>
    <xf numFmtId="168" fontId="38" fillId="11" borderId="71" xfId="1" applyNumberFormat="1" applyFont="1" applyFill="1" applyBorder="1" applyAlignment="1" applyProtection="1">
      <alignment horizontal="right" vertical="center"/>
      <protection locked="0"/>
    </xf>
    <xf numFmtId="168" fontId="37" fillId="0" borderId="71" xfId="1" applyNumberFormat="1" applyFont="1" applyFill="1" applyBorder="1" applyAlignment="1" applyProtection="1">
      <alignment horizontal="right" vertical="center" wrapText="1"/>
      <protection locked="0"/>
    </xf>
    <xf numFmtId="0" fontId="39" fillId="10" borderId="74" xfId="0" applyFont="1" applyFill="1" applyBorder="1" applyAlignment="1" applyProtection="1">
      <alignment horizontal="left"/>
    </xf>
    <xf numFmtId="0" fontId="39" fillId="10" borderId="78" xfId="0" applyFont="1" applyFill="1" applyBorder="1" applyAlignment="1" applyProtection="1">
      <alignment horizontal="left"/>
    </xf>
    <xf numFmtId="0" fontId="39" fillId="10" borderId="70" xfId="0" applyFont="1" applyFill="1" applyBorder="1" applyAlignment="1" applyProtection="1">
      <alignment horizontal="left"/>
    </xf>
    <xf numFmtId="0" fontId="39" fillId="10" borderId="71" xfId="0" applyFont="1" applyFill="1" applyBorder="1" applyAlignment="1" applyProtection="1">
      <alignment horizontal="left" indent="1"/>
    </xf>
    <xf numFmtId="168" fontId="37" fillId="0" borderId="71" xfId="1" applyNumberFormat="1" applyFont="1" applyFill="1" applyBorder="1" applyAlignment="1" applyProtection="1">
      <alignment horizontal="right" vertical="center"/>
      <protection locked="0"/>
    </xf>
    <xf numFmtId="165" fontId="25" fillId="0" borderId="74" xfId="3" applyNumberFormat="1" applyFont="1" applyFill="1" applyBorder="1" applyAlignment="1" applyProtection="1">
      <alignment vertical="center"/>
    </xf>
    <xf numFmtId="0" fontId="29" fillId="0" borderId="81" xfId="1" applyNumberFormat="1" applyFont="1" applyFill="1" applyBorder="1" applyAlignment="1" applyProtection="1">
      <alignment horizontal="left" vertical="center" indent="1"/>
      <protection locked="0"/>
    </xf>
    <xf numFmtId="168" fontId="37" fillId="0" borderId="80" xfId="1" applyNumberFormat="1" applyFont="1" applyFill="1" applyBorder="1" applyAlignment="1" applyProtection="1">
      <alignment horizontal="right" vertical="center" wrapText="1"/>
      <protection locked="0"/>
    </xf>
    <xf numFmtId="165" fontId="35" fillId="10" borderId="74" xfId="3" applyNumberFormat="1" applyFont="1" applyFill="1" applyBorder="1" applyAlignment="1" applyProtection="1">
      <alignment vertical="center"/>
    </xf>
    <xf numFmtId="0" fontId="36" fillId="11" borderId="81" xfId="1" applyNumberFormat="1" applyFont="1" applyFill="1" applyBorder="1" applyAlignment="1" applyProtection="1">
      <alignment horizontal="left" vertical="center" indent="1"/>
      <protection locked="0"/>
    </xf>
    <xf numFmtId="168" fontId="38" fillId="11" borderId="80" xfId="1" applyNumberFormat="1" applyFont="1" applyFill="1" applyBorder="1" applyAlignment="1" applyProtection="1">
      <alignment horizontal="right" vertical="center"/>
      <protection locked="0"/>
    </xf>
    <xf numFmtId="0" fontId="36" fillId="10" borderId="71" xfId="1" applyNumberFormat="1" applyFont="1" applyFill="1" applyBorder="1" applyAlignment="1" applyProtection="1">
      <alignment horizontal="left" vertical="center" indent="1"/>
      <protection locked="0"/>
    </xf>
    <xf numFmtId="168" fontId="38" fillId="10" borderId="79" xfId="1" applyNumberFormat="1" applyFont="1" applyFill="1" applyBorder="1" applyAlignment="1" applyProtection="1">
      <alignment horizontal="right" vertical="center"/>
      <protection locked="0"/>
    </xf>
  </cellXfs>
  <cellStyles count="4">
    <cellStyle name="Standaard" xfId="0" builtinId="0"/>
    <cellStyle name="Standaard 2" xfId="3" xr:uid="{00000000-0005-0000-0000-000001000000}"/>
    <cellStyle name="Valuta 2" xfId="2" xr:uid="{00000000-0005-0000-0000-000002000000}"/>
    <cellStyle name="Verklarende tekst" xfId="1" builtinId="53" customBuiltin="1"/>
  </cellStyles>
  <dxfs count="7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9999FF"/>
      <rgbColor rgb="FF993366"/>
      <rgbColor rgb="FFFFFFCC"/>
      <rgbColor rgb="FFDEEBF7"/>
      <rgbColor rgb="FF660066"/>
      <rgbColor rgb="FFFF8080"/>
      <rgbColor rgb="FF2F5597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DC3E6"/>
      <rgbColor rgb="FFFF9999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336699"/>
      <rgbColor rgb="FF969696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6699"/>
      <color rgb="FFFF9999"/>
      <color rgb="FFFFCC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57000</xdr:colOff>
      <xdr:row>0</xdr:row>
      <xdr:rowOff>114300</xdr:rowOff>
    </xdr:from>
    <xdr:to>
      <xdr:col>9</xdr:col>
      <xdr:colOff>76200</xdr:colOff>
      <xdr:row>4</xdr:row>
      <xdr:rowOff>26202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350" y="114300"/>
          <a:ext cx="1809900" cy="712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1"/>
  <sheetViews>
    <sheetView showGridLines="0" tabSelected="1" topLeftCell="A7" zoomScaleNormal="100" workbookViewId="0">
      <selection activeCell="A40" sqref="A40"/>
    </sheetView>
  </sheetViews>
  <sheetFormatPr defaultColWidth="9.140625" defaultRowHeight="15"/>
  <cols>
    <col min="1" max="1" width="12.140625" style="1" customWidth="1"/>
    <col min="2" max="2" width="9.5703125" style="1"/>
    <col min="3" max="5" width="13.140625" style="1"/>
    <col min="6" max="6" width="0.5703125" style="1"/>
    <col min="7" max="8" width="13.140625" style="1"/>
    <col min="9" max="9" width="0.5703125" style="1" customWidth="1"/>
    <col min="10" max="13" width="11.42578125" style="1"/>
    <col min="14" max="14" width="14" style="1"/>
    <col min="15" max="15" width="14.42578125" style="1"/>
    <col min="16" max="17" width="9" style="1"/>
    <col min="18" max="19" width="12.5703125" style="1"/>
    <col min="20" max="21" width="13.85546875" style="1"/>
    <col min="22" max="1025" width="9" style="1"/>
    <col min="1026" max="16384" width="9.140625" style="1"/>
  </cols>
  <sheetData>
    <row r="1" spans="1:15" ht="15.75" customHeight="1">
      <c r="B1" s="2"/>
      <c r="C1" s="2"/>
    </row>
    <row r="2" spans="1:15" ht="15.75" customHeight="1" thickBot="1">
      <c r="A2" s="3" t="s">
        <v>0</v>
      </c>
      <c r="B2" s="85" t="s">
        <v>46</v>
      </c>
      <c r="C2" s="144" t="s">
        <v>47</v>
      </c>
      <c r="D2" s="144"/>
      <c r="E2" s="144"/>
      <c r="F2" s="4"/>
    </row>
    <row r="3" spans="1:15" ht="15.75" customHeight="1" thickTop="1" thickBot="1">
      <c r="A3" s="145" t="s">
        <v>1</v>
      </c>
      <c r="B3" s="145"/>
      <c r="C3" s="146" t="s">
        <v>47</v>
      </c>
      <c r="D3" s="146"/>
      <c r="E3" s="146"/>
      <c r="F3" s="5"/>
    </row>
    <row r="4" spans="1:15" ht="15.75" customHeight="1" thickTop="1" thickBot="1">
      <c r="A4" s="145" t="s">
        <v>2</v>
      </c>
      <c r="B4" s="145"/>
      <c r="C4" s="146" t="s">
        <v>47</v>
      </c>
      <c r="D4" s="146"/>
      <c r="E4" s="146"/>
      <c r="F4" s="5"/>
    </row>
    <row r="5" spans="1:15" ht="15.75" customHeight="1" thickTop="1" thickBot="1">
      <c r="A5" s="145" t="s">
        <v>3</v>
      </c>
      <c r="B5" s="145"/>
      <c r="C5" s="146" t="s">
        <v>47</v>
      </c>
      <c r="D5" s="146"/>
      <c r="E5" s="146"/>
      <c r="F5" s="6"/>
      <c r="G5" s="7" t="s">
        <v>4</v>
      </c>
      <c r="H5" s="8"/>
    </row>
    <row r="6" spans="1:15" ht="15.75" customHeight="1" thickTop="1">
      <c r="A6" s="79" t="s">
        <v>5</v>
      </c>
      <c r="B6" s="2"/>
      <c r="C6" s="9">
        <v>2022</v>
      </c>
      <c r="G6" s="2"/>
      <c r="J6" s="10"/>
      <c r="K6" s="10"/>
      <c r="L6" s="11"/>
    </row>
    <row r="7" spans="1:15" ht="10.5" customHeight="1" thickBot="1">
      <c r="A7" s="12"/>
      <c r="B7" s="13"/>
      <c r="C7" s="12"/>
      <c r="D7" s="12"/>
      <c r="E7" s="12"/>
      <c r="F7" s="12"/>
      <c r="G7" s="12"/>
      <c r="H7" s="12"/>
      <c r="I7" s="12"/>
      <c r="J7" s="10"/>
      <c r="K7" s="10"/>
      <c r="L7" s="11"/>
      <c r="M7" s="14"/>
      <c r="N7" s="14"/>
    </row>
    <row r="8" spans="1:15" s="16" customFormat="1" ht="9.75" customHeight="1" thickTop="1">
      <c r="A8" s="15"/>
      <c r="B8" s="15"/>
      <c r="C8" s="15"/>
      <c r="D8" s="15"/>
      <c r="E8" s="15"/>
      <c r="F8" s="15"/>
      <c r="G8" s="15"/>
      <c r="H8" s="15"/>
      <c r="I8" s="15"/>
      <c r="J8" s="10"/>
      <c r="K8" s="10"/>
      <c r="L8" s="11"/>
      <c r="M8" s="14"/>
      <c r="N8" s="14"/>
    </row>
    <row r="9" spans="1:15" ht="15.75">
      <c r="A9" s="79"/>
      <c r="B9" s="79"/>
      <c r="C9" s="79"/>
      <c r="D9" s="79"/>
      <c r="E9" s="79"/>
      <c r="F9" s="79"/>
      <c r="G9" s="79"/>
      <c r="H9" s="79"/>
      <c r="I9" s="79"/>
      <c r="J9" s="10"/>
      <c r="K9" s="10"/>
      <c r="L9" s="11"/>
      <c r="M9" s="14"/>
      <c r="N9" s="14"/>
      <c r="O9" s="14"/>
    </row>
    <row r="10" spans="1:15" ht="16.5" thickBot="1">
      <c r="A10" s="147" t="s">
        <v>6</v>
      </c>
      <c r="B10" s="147"/>
      <c r="C10" s="147"/>
      <c r="D10" s="147"/>
      <c r="E10" s="79"/>
      <c r="G10" s="148" t="s">
        <v>7</v>
      </c>
      <c r="H10" s="148"/>
      <c r="J10" s="10"/>
      <c r="K10" s="10"/>
      <c r="L10" s="11"/>
    </row>
    <row r="11" spans="1:15" ht="17.25" thickTop="1" thickBot="1">
      <c r="A11" s="17" t="s">
        <v>8</v>
      </c>
      <c r="B11" s="18"/>
      <c r="C11" s="19"/>
      <c r="D11" s="20"/>
      <c r="E11" s="79"/>
      <c r="G11" s="21"/>
      <c r="H11" s="22" t="s">
        <v>9</v>
      </c>
      <c r="J11" s="10"/>
    </row>
    <row r="12" spans="1:15" ht="17.25" thickTop="1" thickBot="1">
      <c r="A12" s="23" t="s">
        <v>10</v>
      </c>
      <c r="B12" s="24"/>
      <c r="C12" s="24"/>
      <c r="D12" s="25"/>
      <c r="E12" s="79"/>
      <c r="G12" s="21"/>
      <c r="H12" s="22" t="s">
        <v>55</v>
      </c>
      <c r="J12" s="10"/>
      <c r="K12" s="10"/>
    </row>
    <row r="13" spans="1:15" ht="16.5" thickBot="1">
      <c r="A13" s="27" t="s">
        <v>11</v>
      </c>
      <c r="B13" s="23"/>
      <c r="C13" s="23"/>
      <c r="D13" s="28" t="e">
        <f>D11*1/D12</f>
        <v>#DIV/0!</v>
      </c>
      <c r="E13" s="79"/>
      <c r="J13" s="10"/>
      <c r="L13" s="11"/>
    </row>
    <row r="14" spans="1:15" ht="16.5" thickBot="1">
      <c r="A14" s="29" t="s">
        <v>57</v>
      </c>
      <c r="B14" s="30"/>
      <c r="C14" s="30"/>
      <c r="D14" s="31" t="e">
        <f>ROUND(D13*0.012,2)</f>
        <v>#DIV/0!</v>
      </c>
      <c r="E14" s="79"/>
      <c r="G14" s="148" t="s">
        <v>53</v>
      </c>
      <c r="H14" s="148"/>
      <c r="J14" s="10"/>
      <c r="L14" s="32"/>
    </row>
    <row r="15" spans="1:15" ht="17.25" thickTop="1" thickBot="1">
      <c r="A15" s="33"/>
      <c r="B15" s="34"/>
      <c r="C15" s="34"/>
      <c r="D15" s="34"/>
      <c r="E15" s="91"/>
      <c r="G15" s="26" t="s">
        <v>48</v>
      </c>
      <c r="H15" s="21"/>
      <c r="J15" s="10"/>
      <c r="L15" s="32"/>
    </row>
    <row r="16" spans="1:15" ht="16.5" customHeight="1" thickTop="1" thickBot="1">
      <c r="A16" s="155" t="s">
        <v>12</v>
      </c>
      <c r="B16" s="156"/>
      <c r="C16" s="156"/>
      <c r="D16" s="156"/>
      <c r="E16" s="91"/>
      <c r="G16" s="26" t="s">
        <v>49</v>
      </c>
      <c r="H16" s="21"/>
      <c r="J16" s="10"/>
      <c r="L16" s="32"/>
      <c r="M16" s="35"/>
      <c r="N16" s="36"/>
    </row>
    <row r="17" spans="1:11" ht="21" customHeight="1" thickTop="1" thickBot="1">
      <c r="A17" s="151" t="s">
        <v>13</v>
      </c>
      <c r="B17" s="152"/>
      <c r="C17" s="149" t="s">
        <v>14</v>
      </c>
      <c r="D17" s="168" t="s">
        <v>15</v>
      </c>
      <c r="G17" s="26" t="s">
        <v>50</v>
      </c>
      <c r="H17" s="21"/>
      <c r="K17" s="32"/>
    </row>
    <row r="18" spans="1:11" ht="21" customHeight="1" thickTop="1" thickBot="1">
      <c r="A18" s="153"/>
      <c r="B18" s="154"/>
      <c r="C18" s="150"/>
      <c r="D18" s="169"/>
      <c r="G18" s="26" t="s">
        <v>51</v>
      </c>
      <c r="H18" s="21"/>
      <c r="K18" s="32"/>
    </row>
    <row r="19" spans="1:11" ht="16.5" thickTop="1" thickBot="1">
      <c r="A19" s="142" t="s">
        <v>17</v>
      </c>
      <c r="B19" s="143"/>
      <c r="C19" s="37">
        <f>'01'!O39</f>
        <v>0</v>
      </c>
      <c r="D19" s="28" t="e">
        <f t="shared" ref="D19:D30" si="0">ROUND(C19*$D$14,2)</f>
        <v>#DIV/0!</v>
      </c>
      <c r="G19" s="26" t="s">
        <v>52</v>
      </c>
      <c r="H19" s="21"/>
    </row>
    <row r="20" spans="1:11" ht="15.75" thickBot="1">
      <c r="A20" s="142" t="s">
        <v>18</v>
      </c>
      <c r="B20" s="143"/>
      <c r="C20" s="38">
        <f>'02'!O36</f>
        <v>0</v>
      </c>
      <c r="D20" s="28" t="e">
        <f t="shared" si="0"/>
        <v>#DIV/0!</v>
      </c>
    </row>
    <row r="21" spans="1:11" ht="15.75" thickBot="1">
      <c r="A21" s="142" t="s">
        <v>19</v>
      </c>
      <c r="B21" s="143"/>
      <c r="C21" s="38">
        <f>'03'!O39</f>
        <v>0</v>
      </c>
      <c r="D21" s="28" t="e">
        <f t="shared" si="0"/>
        <v>#DIV/0!</v>
      </c>
    </row>
    <row r="22" spans="1:11" ht="15.75" thickBot="1">
      <c r="A22" s="142" t="s">
        <v>20</v>
      </c>
      <c r="B22" s="143"/>
      <c r="C22" s="38">
        <f>'04'!O38</f>
        <v>0</v>
      </c>
      <c r="D22" s="28" t="e">
        <f t="shared" si="0"/>
        <v>#DIV/0!</v>
      </c>
    </row>
    <row r="23" spans="1:11" ht="15.75" thickBot="1">
      <c r="A23" s="142" t="s">
        <v>21</v>
      </c>
      <c r="B23" s="143"/>
      <c r="C23" s="38">
        <f>'05'!O39</f>
        <v>0</v>
      </c>
      <c r="D23" s="28" t="e">
        <f t="shared" si="0"/>
        <v>#DIV/0!</v>
      </c>
    </row>
    <row r="24" spans="1:11" ht="15.75" thickBot="1">
      <c r="A24" s="142" t="s">
        <v>22</v>
      </c>
      <c r="B24" s="143"/>
      <c r="C24" s="38">
        <f>'06'!O38</f>
        <v>0</v>
      </c>
      <c r="D24" s="28" t="e">
        <f t="shared" si="0"/>
        <v>#DIV/0!</v>
      </c>
    </row>
    <row r="25" spans="1:11" ht="15.75" thickBot="1">
      <c r="A25" s="142" t="s">
        <v>23</v>
      </c>
      <c r="B25" s="143"/>
      <c r="C25" s="38">
        <f>'07'!O39</f>
        <v>0</v>
      </c>
      <c r="D25" s="28" t="e">
        <f t="shared" si="0"/>
        <v>#DIV/0!</v>
      </c>
    </row>
    <row r="26" spans="1:11" ht="15.75" thickBot="1">
      <c r="A26" s="142" t="s">
        <v>24</v>
      </c>
      <c r="B26" s="143"/>
      <c r="C26" s="38">
        <f>'08'!O39</f>
        <v>0</v>
      </c>
      <c r="D26" s="28" t="e">
        <f t="shared" si="0"/>
        <v>#DIV/0!</v>
      </c>
    </row>
    <row r="27" spans="1:11" ht="15.75" thickBot="1">
      <c r="A27" s="142" t="s">
        <v>25</v>
      </c>
      <c r="B27" s="143"/>
      <c r="C27" s="38">
        <f>'09'!O38</f>
        <v>0</v>
      </c>
      <c r="D27" s="28" t="e">
        <f t="shared" si="0"/>
        <v>#DIV/0!</v>
      </c>
    </row>
    <row r="28" spans="1:11" ht="15.75" thickBot="1">
      <c r="A28" s="142" t="s">
        <v>26</v>
      </c>
      <c r="B28" s="143"/>
      <c r="C28" s="38">
        <f>'10'!O39</f>
        <v>0</v>
      </c>
      <c r="D28" s="28" t="e">
        <f t="shared" si="0"/>
        <v>#DIV/0!</v>
      </c>
    </row>
    <row r="29" spans="1:11" ht="15.75" thickBot="1">
      <c r="A29" s="142" t="s">
        <v>27</v>
      </c>
      <c r="B29" s="143"/>
      <c r="C29" s="38">
        <f>'11'!O38</f>
        <v>0</v>
      </c>
      <c r="D29" s="28" t="e">
        <f t="shared" si="0"/>
        <v>#DIV/0!</v>
      </c>
    </row>
    <row r="30" spans="1:11" ht="15.75" thickBot="1">
      <c r="A30" s="178" t="s">
        <v>28</v>
      </c>
      <c r="B30" s="179"/>
      <c r="C30" s="39">
        <f>'12'!O39</f>
        <v>0</v>
      </c>
      <c r="D30" s="40" t="e">
        <f t="shared" si="0"/>
        <v>#DIV/0!</v>
      </c>
    </row>
    <row r="31" spans="1:11" s="43" customFormat="1" ht="19.5" customHeight="1" thickTop="1" thickBot="1">
      <c r="A31" s="176" t="s">
        <v>58</v>
      </c>
      <c r="B31" s="177"/>
      <c r="C31" s="41">
        <f>SUM(C19:C30)</f>
        <v>0</v>
      </c>
      <c r="D31" s="42" t="e">
        <f>SUM(D19:D30)</f>
        <v>#DIV/0!</v>
      </c>
      <c r="E31" s="1"/>
      <c r="F31" s="1"/>
      <c r="G31" s="1"/>
      <c r="H31" s="1"/>
    </row>
    <row r="32" spans="1:11">
      <c r="D32" s="2"/>
    </row>
    <row r="33" spans="1:11" ht="16.5" customHeight="1" thickBot="1">
      <c r="A33" s="157" t="s">
        <v>29</v>
      </c>
      <c r="B33" s="158"/>
      <c r="C33" s="159"/>
      <c r="G33" s="88"/>
      <c r="H33" s="88"/>
      <c r="I33" s="2"/>
      <c r="K33" s="36"/>
    </row>
    <row r="34" spans="1:11" ht="21" customHeight="1" thickTop="1" thickBot="1">
      <c r="A34" s="162" t="s">
        <v>45</v>
      </c>
      <c r="B34" s="163"/>
      <c r="C34" s="166" t="s">
        <v>15</v>
      </c>
      <c r="D34" s="88"/>
      <c r="E34" s="88"/>
      <c r="F34" s="88"/>
    </row>
    <row r="35" spans="1:11" ht="21" customHeight="1" thickTop="1" thickBot="1">
      <c r="A35" s="164"/>
      <c r="B35" s="165"/>
      <c r="C35" s="167"/>
      <c r="G35" s="89"/>
      <c r="H35" s="89"/>
    </row>
    <row r="36" spans="1:11" ht="16.5" thickTop="1" thickBot="1">
      <c r="A36" s="170" t="str">
        <f>IF(H5=DATE(2016,1,1),"Januari - Juni",IF(H5=DATE(2016,7,1),"Januari - Juni",IF(H5=DATE(2017,1,1),"Januari - Juni",IF(H5=DATE(2017,7,1),"Januari - Juni",IF(H5=DATE(2018,1,1),"Januari - Juni",IF(H5=DATE(2018,7,1),"Januari - Juni",IF(H5=DATE(2019,1,1),"Januari - Juni",IF(H5=DATE(2019,7,1),"Januari - Juni",IF(H5=DATE(2020,1,1),"Januari - Juni",IF(H5=DATE(2020,7,1),"Januari - Juni","Januari - Maart"))))))))))</f>
        <v>Januari - Maart</v>
      </c>
      <c r="B36" s="171"/>
      <c r="C36" s="84" t="e">
        <f>IF(A36="Januari - Maart",SUM(D19:D21),IF(A36="Januari - Juni",SUM(D19:D24),""))</f>
        <v>#DIV/0!</v>
      </c>
      <c r="D36" s="89"/>
      <c r="E36" s="89"/>
      <c r="F36" s="89"/>
      <c r="G36" s="89"/>
      <c r="H36" s="89"/>
      <c r="I36" s="44"/>
      <c r="J36" s="44"/>
    </row>
    <row r="37" spans="1:11" ht="15.75" thickBot="1">
      <c r="A37" s="172" t="str">
        <f>IF(A36="Januari - Juni","Juli - December","April - September")</f>
        <v>April - September</v>
      </c>
      <c r="B37" s="173"/>
      <c r="C37" s="84" t="e">
        <f>IF(A37="April - September",SUM(D22:D27),IF(A37="Juli - December",SUM(D25:D30),""))</f>
        <v>#DIV/0!</v>
      </c>
      <c r="D37" s="89"/>
      <c r="E37" s="89"/>
      <c r="F37" s="89"/>
      <c r="G37" s="2"/>
      <c r="H37" s="2"/>
      <c r="I37" s="44"/>
      <c r="J37" s="44"/>
    </row>
    <row r="38" spans="1:11" ht="15.75" thickBot="1">
      <c r="A38" s="174" t="str">
        <f>IF(A37="April - September","Oktober - December","")</f>
        <v>Oktober - December</v>
      </c>
      <c r="B38" s="175"/>
      <c r="C38" s="87" t="e">
        <f>IF(A38="Oktober - December",SUM(D28:D30),"")</f>
        <v>#DIV/0!</v>
      </c>
      <c r="D38" s="2"/>
      <c r="E38" s="2"/>
      <c r="F38" s="2"/>
      <c r="G38" s="90"/>
      <c r="H38" s="90"/>
      <c r="J38" s="44"/>
    </row>
    <row r="39" spans="1:11" s="45" customFormat="1" ht="19.5" customHeight="1" thickTop="1" thickBot="1">
      <c r="A39" s="160" t="s">
        <v>58</v>
      </c>
      <c r="B39" s="161"/>
      <c r="C39" s="83" t="e">
        <f>SUM(C36:C38)</f>
        <v>#DIV/0!</v>
      </c>
      <c r="D39" s="90"/>
      <c r="E39" s="90"/>
      <c r="F39" s="90"/>
      <c r="G39" s="1"/>
      <c r="H39" s="2"/>
    </row>
    <row r="40" spans="1:11" ht="19.5" customHeight="1" thickBot="1">
      <c r="B40" s="82"/>
      <c r="C40" s="80"/>
      <c r="E40" s="2"/>
      <c r="I40" s="81"/>
    </row>
    <row r="41" spans="1:11" ht="15.75" thickTop="1"/>
  </sheetData>
  <mergeCells count="34">
    <mergeCell ref="A33:C33"/>
    <mergeCell ref="A39:B39"/>
    <mergeCell ref="A34:B35"/>
    <mergeCell ref="C34:C35"/>
    <mergeCell ref="D17:D18"/>
    <mergeCell ref="A36:B36"/>
    <mergeCell ref="A37:B37"/>
    <mergeCell ref="A38:B38"/>
    <mergeCell ref="A24:B24"/>
    <mergeCell ref="A25:B25"/>
    <mergeCell ref="A26:B26"/>
    <mergeCell ref="A27:B27"/>
    <mergeCell ref="A31:B31"/>
    <mergeCell ref="A29:B29"/>
    <mergeCell ref="A30:B30"/>
    <mergeCell ref="A28:B28"/>
    <mergeCell ref="A5:B5"/>
    <mergeCell ref="C5:E5"/>
    <mergeCell ref="A10:D10"/>
    <mergeCell ref="G10:H10"/>
    <mergeCell ref="C17:C18"/>
    <mergeCell ref="A17:B18"/>
    <mergeCell ref="A16:D16"/>
    <mergeCell ref="G14:H14"/>
    <mergeCell ref="C2:E2"/>
    <mergeCell ref="A3:B3"/>
    <mergeCell ref="C3:E3"/>
    <mergeCell ref="A4:B4"/>
    <mergeCell ref="C4:E4"/>
    <mergeCell ref="A19:B19"/>
    <mergeCell ref="A20:B20"/>
    <mergeCell ref="A21:B21"/>
    <mergeCell ref="A22:B22"/>
    <mergeCell ref="A23:B23"/>
  </mergeCells>
  <conditionalFormatting sqref="D11">
    <cfRule type="expression" dxfId="6" priority="16">
      <formula>LEN(TRIM(D11))=0</formula>
    </cfRule>
  </conditionalFormatting>
  <conditionalFormatting sqref="H5">
    <cfRule type="expression" dxfId="5" priority="11">
      <formula>LEN(TRIM(H5))=0</formula>
    </cfRule>
  </conditionalFormatting>
  <conditionalFormatting sqref="D12">
    <cfRule type="expression" dxfId="4" priority="6">
      <formula>LEN(TRIM(D12))=0</formula>
    </cfRule>
  </conditionalFormatting>
  <conditionalFormatting sqref="G11:G12">
    <cfRule type="expression" dxfId="3" priority="5">
      <formula>LEN(TRIM(G11))=0</formula>
    </cfRule>
  </conditionalFormatting>
  <conditionalFormatting sqref="G15:G19">
    <cfRule type="expression" dxfId="2" priority="3">
      <formula>LEN(TRIM(G15))=0</formula>
    </cfRule>
  </conditionalFormatting>
  <conditionalFormatting sqref="H15">
    <cfRule type="expression" dxfId="1" priority="2">
      <formula>LEN(TRIM(H15))=0</formula>
    </cfRule>
  </conditionalFormatting>
  <conditionalFormatting sqref="H16:H19">
    <cfRule type="expression" dxfId="0" priority="1">
      <formula>LEN(TRIM(H16))=0</formula>
    </cfRule>
  </conditionalFormatting>
  <dataValidations count="1">
    <dataValidation type="list" allowBlank="1" showInputMessage="1" showErrorMessage="1" sqref="H5" xr:uid="{00000000-0002-0000-0000-000000000000}">
      <formula1>"1/01/2016,1/04/2016,1/07/2016,1/10/2016,1/01/2017,1/04/2017,1/07/2017,1/10/2017,1/01/2018,1/04/2018,1/07/2018,1/10/2018,1/01/2019,1/04/2019,1/07/2019,1/10/2019,1/01/2020,1/04/2020,1/07/2020,1/10/2020"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scale="87" firstPageNumber="0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MO42"/>
  <sheetViews>
    <sheetView showGridLines="0" topLeftCell="A4" zoomScale="85" zoomScaleNormal="85" workbookViewId="0">
      <selection activeCell="A32" sqref="A32:O32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710937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22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44805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0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6">
        <f>$A7+1</f>
        <v>44806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0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208">
        <f t="shared" ref="A9:A36" si="0">$A8+1</f>
        <v>44807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6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6">
        <f t="shared" si="0"/>
        <v>44808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06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206">
        <f t="shared" si="0"/>
        <v>44809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44810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2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44811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0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44812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0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6">
        <f t="shared" si="0"/>
        <v>44813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0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208">
        <f t="shared" si="0"/>
        <v>44814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6">
        <f t="shared" si="0"/>
        <v>44815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06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206">
        <f t="shared" si="0"/>
        <v>44816</v>
      </c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6">
        <f t="shared" si="0"/>
        <v>44817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22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44818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0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44819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0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6">
        <f t="shared" si="0"/>
        <v>44820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0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208">
        <f t="shared" si="0"/>
        <v>44821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6">
        <f t="shared" si="0"/>
        <v>44822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06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206">
        <f t="shared" si="0"/>
        <v>44823</v>
      </c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44824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22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6">
        <f t="shared" si="0"/>
        <v>44825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0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44826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0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6">
        <f t="shared" si="0"/>
        <v>44827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0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208">
        <f t="shared" si="0"/>
        <v>44828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6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6">
        <f t="shared" si="0"/>
        <v>44829</v>
      </c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06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206">
        <f t="shared" si="0"/>
        <v>44830</v>
      </c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44831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22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44832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0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44833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0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6">
        <f t="shared" si="0"/>
        <v>44834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05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7" t="s">
        <v>34</v>
      </c>
      <c r="B38" s="58"/>
      <c r="C38" s="58"/>
      <c r="D38" s="58"/>
      <c r="E38" s="58"/>
      <c r="F38" s="46"/>
      <c r="G38" s="46"/>
      <c r="H38" s="46"/>
      <c r="I38" s="46"/>
      <c r="J38" s="46"/>
      <c r="K38" s="46"/>
      <c r="L38" s="71" t="s">
        <v>34</v>
      </c>
      <c r="M38" s="193" t="s">
        <v>35</v>
      </c>
      <c r="N38" s="193"/>
      <c r="O38" s="129">
        <f>SUM(O7:O36)</f>
        <v>0</v>
      </c>
    </row>
    <row r="39" spans="1:1028" ht="15" customHeight="1">
      <c r="A39" s="61" t="str">
        <f>C3</f>
        <v>Naam</v>
      </c>
      <c r="B39" s="54"/>
      <c r="C39" s="62"/>
      <c r="D39" s="62"/>
      <c r="E39" s="62"/>
      <c r="F39"/>
      <c r="G39"/>
      <c r="H39"/>
      <c r="I39"/>
      <c r="J39"/>
      <c r="K39"/>
      <c r="L39" s="72" t="str">
        <f>C4</f>
        <v>Naam</v>
      </c>
      <c r="M39" s="194"/>
      <c r="N39" s="194"/>
      <c r="O39" s="123"/>
      <c r="R39" s="2"/>
    </row>
    <row r="40" spans="1:1028" ht="15" customHeight="1">
      <c r="A40" s="73"/>
      <c r="B40" s="54"/>
      <c r="C40" s="62"/>
      <c r="D40" s="62"/>
      <c r="E40" s="62"/>
      <c r="F40" s="62"/>
      <c r="G40" s="62"/>
      <c r="H40" s="62"/>
      <c r="I40" s="62"/>
      <c r="J40" s="62"/>
      <c r="K40" s="62"/>
      <c r="L40" s="67"/>
      <c r="M40" s="139" t="s">
        <v>36</v>
      </c>
      <c r="N40" s="140"/>
      <c r="O40" s="64">
        <f>N2*O4</f>
        <v>0</v>
      </c>
    </row>
    <row r="41" spans="1:1028" ht="15.75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M41" s="139" t="s">
        <v>16</v>
      </c>
      <c r="N41" s="140"/>
      <c r="O41" s="64">
        <f>IF(O38&gt;O40,O38-O40,0)</f>
        <v>0</v>
      </c>
    </row>
    <row r="42" spans="1:1028">
      <c r="A42" s="74"/>
      <c r="B42" s="198"/>
      <c r="C42" s="198"/>
      <c r="D42" s="198"/>
      <c r="E42" s="198"/>
      <c r="F42" s="198"/>
      <c r="G42" s="198"/>
      <c r="H42" s="198"/>
      <c r="I42" s="198"/>
      <c r="J42" s="198"/>
      <c r="K42" s="198"/>
    </row>
  </sheetData>
  <mergeCells count="39">
    <mergeCell ref="B31:N31"/>
    <mergeCell ref="B32:N32"/>
    <mergeCell ref="B33:N33"/>
    <mergeCell ref="B42:K42"/>
    <mergeCell ref="B34:N34"/>
    <mergeCell ref="B35:N35"/>
    <mergeCell ref="B36:N36"/>
    <mergeCell ref="M38:N38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MO43"/>
  <sheetViews>
    <sheetView showGridLines="0" zoomScale="85" zoomScaleNormal="85" workbookViewId="0">
      <selection activeCell="A7" sqref="A7:O7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710937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21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208">
        <v>44835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6">
        <f>A7+1</f>
        <v>44836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06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206">
        <f t="shared" ref="A9:A37" si="0">A8+1</f>
        <v>44837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6">
        <f t="shared" si="0"/>
        <v>44838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22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6">
        <f t="shared" si="0"/>
        <v>44839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0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44840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0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44841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0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208">
        <f t="shared" si="0"/>
        <v>44842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6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6">
        <f t="shared" si="0"/>
        <v>44843</v>
      </c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06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206">
        <f t="shared" si="0"/>
        <v>44844</v>
      </c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6">
        <f t="shared" si="0"/>
        <v>44845</v>
      </c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22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6">
        <f t="shared" si="0"/>
        <v>44846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0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6">
        <f t="shared" si="0"/>
        <v>44847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0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44848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0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208">
        <f t="shared" si="0"/>
        <v>44849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6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6">
        <f t="shared" si="0"/>
        <v>44850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06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206">
        <f t="shared" si="0"/>
        <v>44851</v>
      </c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6">
        <f t="shared" si="0"/>
        <v>44852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22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6">
        <f t="shared" si="0"/>
        <v>44853</v>
      </c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0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44854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0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6">
        <f t="shared" si="0"/>
        <v>44855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0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208">
        <f t="shared" si="0"/>
        <v>44856</v>
      </c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6">
        <f t="shared" si="0"/>
        <v>44857</v>
      </c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06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206">
        <f t="shared" si="0"/>
        <v>44858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6">
        <f t="shared" si="0"/>
        <v>44859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22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6">
        <f t="shared" si="0"/>
        <v>44860</v>
      </c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0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44861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0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44862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0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208">
        <f t="shared" si="0"/>
        <v>44863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6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6">
        <f t="shared" si="0"/>
        <v>44864</v>
      </c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0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206">
        <f t="shared" si="0"/>
        <v>44865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5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R40" s="2"/>
    </row>
    <row r="41" spans="1:1028" ht="15" customHeight="1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36</v>
      </c>
      <c r="N41" s="140"/>
      <c r="O41" s="64">
        <f>N2*O4</f>
        <v>0</v>
      </c>
    </row>
    <row r="42" spans="1:1028" ht="15.75">
      <c r="A42" s="73"/>
      <c r="B42" s="54"/>
      <c r="C42" s="62"/>
      <c r="D42" s="62"/>
      <c r="E42" s="62"/>
      <c r="F42" s="62"/>
      <c r="G42" s="62"/>
      <c r="H42" s="62"/>
      <c r="I42" s="62"/>
      <c r="J42" s="62"/>
      <c r="K42" s="62"/>
      <c r="M42" s="139" t="s">
        <v>16</v>
      </c>
      <c r="N42" s="140"/>
      <c r="O42" s="64">
        <f>IF(O39&gt;O41,O39-O41,0)</f>
        <v>0</v>
      </c>
    </row>
    <row r="43" spans="1:1028">
      <c r="A43" s="74"/>
      <c r="B43" s="198"/>
      <c r="C43" s="198"/>
      <c r="D43" s="198"/>
      <c r="E43" s="198"/>
      <c r="F43" s="198"/>
      <c r="G43" s="198"/>
      <c r="H43" s="198"/>
      <c r="I43" s="198"/>
      <c r="J43" s="198"/>
      <c r="K43" s="198"/>
    </row>
  </sheetData>
  <mergeCells count="40">
    <mergeCell ref="B31:N31"/>
    <mergeCell ref="B32:N32"/>
    <mergeCell ref="B33:N33"/>
    <mergeCell ref="M40:N40"/>
    <mergeCell ref="B43:K43"/>
    <mergeCell ref="B34:N34"/>
    <mergeCell ref="B35:N35"/>
    <mergeCell ref="B36:N36"/>
    <mergeCell ref="B37:N37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MO46"/>
  <sheetViews>
    <sheetView showGridLines="0" zoomScale="85" zoomScaleNormal="85" workbookViewId="0">
      <selection activeCell="A34" sqref="A34:O34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4.8554687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20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99">
        <v>44866</v>
      </c>
      <c r="B7" s="200" t="s">
        <v>42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2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6">
        <f>$A7+1</f>
        <v>44867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0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6">
        <f t="shared" ref="A9:A36" si="0">$A8+1</f>
        <v>44868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0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6">
        <f t="shared" si="0"/>
        <v>44869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0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208">
        <f t="shared" si="0"/>
        <v>44870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6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6">
        <f t="shared" si="0"/>
        <v>44871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06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206">
        <f t="shared" si="0"/>
        <v>44872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44873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22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6">
        <f t="shared" si="0"/>
        <v>44874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0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6">
        <f t="shared" si="0"/>
        <v>44875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0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9">
        <f t="shared" si="0"/>
        <v>44876</v>
      </c>
      <c r="B17" s="200" t="s">
        <v>43</v>
      </c>
      <c r="C17" s="200"/>
      <c r="D17" s="200"/>
      <c r="E17" s="200"/>
      <c r="F17" s="200"/>
      <c r="G17" s="200"/>
      <c r="H17" s="200"/>
      <c r="I17" s="200"/>
      <c r="J17" s="200"/>
      <c r="K17" s="200"/>
      <c r="L17" s="200">
        <v>1</v>
      </c>
      <c r="M17" s="200">
        <v>1</v>
      </c>
      <c r="N17" s="200">
        <v>1</v>
      </c>
      <c r="O17" s="126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208">
        <f t="shared" si="0"/>
        <v>44877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6">
        <f t="shared" si="0"/>
        <v>44878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06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206">
        <f t="shared" si="0"/>
        <v>44879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44880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22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6">
        <f t="shared" si="0"/>
        <v>44881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0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6">
        <f t="shared" si="0"/>
        <v>44882</v>
      </c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0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6">
        <f t="shared" si="0"/>
        <v>44883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0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208">
        <f t="shared" si="0"/>
        <v>44884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6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6">
        <f t="shared" si="0"/>
        <v>44885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0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206">
        <f t="shared" si="0"/>
        <v>44886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44887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22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6">
        <f t="shared" si="0"/>
        <v>44888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0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6">
        <f t="shared" si="0"/>
        <v>44889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0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6">
        <f t="shared" si="0"/>
        <v>44890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0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208">
        <f t="shared" si="0"/>
        <v>44891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6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6">
        <f t="shared" si="0"/>
        <v>44892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06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206">
        <f t="shared" si="0"/>
        <v>44893</v>
      </c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44894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22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6">
        <f t="shared" si="0"/>
        <v>44895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05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7" t="s">
        <v>34</v>
      </c>
      <c r="B38" s="58"/>
      <c r="C38" s="58"/>
      <c r="D38" s="58"/>
      <c r="E38" s="58"/>
      <c r="F38" s="46"/>
      <c r="G38" s="46"/>
      <c r="H38" s="46"/>
      <c r="I38" s="46"/>
      <c r="J38" s="46"/>
      <c r="K38" s="46"/>
      <c r="L38" s="71" t="s">
        <v>34</v>
      </c>
      <c r="M38" s="193" t="s">
        <v>35</v>
      </c>
      <c r="N38" s="193"/>
      <c r="O38" s="60">
        <f>SUM(O7:O36)</f>
        <v>0</v>
      </c>
    </row>
    <row r="39" spans="1:1028" ht="15" customHeight="1">
      <c r="A39" s="61" t="str">
        <f>C3</f>
        <v>Naam</v>
      </c>
      <c r="B39" s="54"/>
      <c r="C39" s="62"/>
      <c r="D39" s="62"/>
      <c r="E39" s="62"/>
      <c r="F39"/>
      <c r="G39"/>
      <c r="H39"/>
      <c r="I39"/>
      <c r="J39"/>
      <c r="K39"/>
      <c r="L39" s="72" t="str">
        <f>C4</f>
        <v>Naam</v>
      </c>
      <c r="M39" s="194"/>
      <c r="N39" s="194"/>
      <c r="O39" s="121"/>
      <c r="R39" s="2"/>
      <c r="S39"/>
    </row>
    <row r="40" spans="1:1028" ht="15" customHeight="1">
      <c r="A40" s="73"/>
      <c r="B40" s="54"/>
      <c r="C40" s="62"/>
      <c r="D40" s="62"/>
      <c r="E40" s="62"/>
      <c r="F40" s="62"/>
      <c r="G40" s="62"/>
      <c r="H40" s="62"/>
      <c r="I40" s="62"/>
      <c r="J40" s="62"/>
      <c r="K40" s="62"/>
      <c r="L40" s="67"/>
      <c r="M40" s="139" t="s">
        <v>36</v>
      </c>
      <c r="N40" s="140"/>
      <c r="O40" s="64">
        <f>N2*O4</f>
        <v>0</v>
      </c>
      <c r="R40"/>
      <c r="S40"/>
    </row>
    <row r="41" spans="1:1028">
      <c r="A41"/>
      <c r="B41" s="54"/>
      <c r="C41" s="62"/>
      <c r="D41" s="62"/>
      <c r="E41" s="62"/>
      <c r="F41" s="62"/>
      <c r="G41" s="62"/>
      <c r="H41" s="62"/>
      <c r="I41" s="62"/>
      <c r="J41" s="62"/>
      <c r="K41" s="62"/>
      <c r="M41" s="139" t="s">
        <v>16</v>
      </c>
      <c r="N41" s="140"/>
      <c r="O41" s="64">
        <f>IF(O38&gt;O40,O38-O40,0)</f>
        <v>0</v>
      </c>
      <c r="R41"/>
      <c r="S41"/>
    </row>
    <row r="42" spans="1:1028">
      <c r="A42" s="74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R42"/>
      <c r="S42"/>
    </row>
    <row r="43" spans="1:1028">
      <c r="A43" s="2"/>
      <c r="B43" s="46"/>
      <c r="R43"/>
      <c r="S43"/>
    </row>
    <row r="44" spans="1:1028">
      <c r="A44" s="2"/>
      <c r="B44" s="46"/>
      <c r="R44"/>
      <c r="S44"/>
    </row>
    <row r="45" spans="1:1028" ht="21">
      <c r="A45" s="2"/>
      <c r="B45" s="46"/>
      <c r="R45" s="76"/>
      <c r="S45" s="2"/>
    </row>
    <row r="46" spans="1:1028" ht="21">
      <c r="A46" s="2"/>
      <c r="B46" s="46"/>
      <c r="R46" s="77"/>
      <c r="S46" s="2"/>
    </row>
  </sheetData>
  <mergeCells count="39">
    <mergeCell ref="B31:N31"/>
    <mergeCell ref="B32:N32"/>
    <mergeCell ref="B33:N33"/>
    <mergeCell ref="B42:K42"/>
    <mergeCell ref="B34:N34"/>
    <mergeCell ref="B35:N35"/>
    <mergeCell ref="B36:N36"/>
    <mergeCell ref="M38:N38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O43"/>
  <sheetViews>
    <sheetView showGridLines="0" zoomScale="85" zoomScaleNormal="85" workbookViewId="0">
      <selection activeCell="A37" sqref="A37:O37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23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44896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>
        <v>1</v>
      </c>
      <c r="M7" s="197">
        <v>1</v>
      </c>
      <c r="N7" s="197">
        <v>1</v>
      </c>
      <c r="O7" s="10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6">
        <f>A7+1</f>
        <v>44897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>
        <v>1</v>
      </c>
      <c r="M8" s="197">
        <v>1</v>
      </c>
      <c r="N8" s="197">
        <v>1</v>
      </c>
      <c r="O8" s="10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208">
        <f t="shared" ref="A9:A37" si="0">A8+1</f>
        <v>44898</v>
      </c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6">
        <f t="shared" si="0"/>
        <v>44899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06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206">
        <f t="shared" si="0"/>
        <v>44900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44901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0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44902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0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44903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>
        <v>1</v>
      </c>
      <c r="M14" s="197">
        <v>1</v>
      </c>
      <c r="N14" s="197">
        <v>1</v>
      </c>
      <c r="O14" s="10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6">
        <f t="shared" si="0"/>
        <v>44904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>
        <v>1</v>
      </c>
      <c r="M15" s="197">
        <v>1</v>
      </c>
      <c r="N15" s="197">
        <v>1</v>
      </c>
      <c r="O15" s="10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208">
        <f t="shared" si="0"/>
        <v>44905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6">
        <f t="shared" si="0"/>
        <v>44906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06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206">
        <f t="shared" si="0"/>
        <v>44907</v>
      </c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>
        <v>1</v>
      </c>
      <c r="M18" s="213">
        <v>1</v>
      </c>
      <c r="N18" s="213">
        <v>1</v>
      </c>
      <c r="O18" s="21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6">
        <f t="shared" si="0"/>
        <v>44908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>
        <v>1</v>
      </c>
      <c r="M19" s="196">
        <v>1</v>
      </c>
      <c r="N19" s="196">
        <v>1</v>
      </c>
      <c r="O19" s="10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44909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>
        <v>1</v>
      </c>
      <c r="M20" s="197">
        <v>1</v>
      </c>
      <c r="N20" s="197">
        <v>1</v>
      </c>
      <c r="O20" s="10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44910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>
        <v>1</v>
      </c>
      <c r="M21" s="197">
        <v>1</v>
      </c>
      <c r="N21" s="197">
        <v>1</v>
      </c>
      <c r="O21" s="10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6">
        <f t="shared" si="0"/>
        <v>44911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>
        <v>1</v>
      </c>
      <c r="M22" s="197">
        <v>1</v>
      </c>
      <c r="N22" s="197">
        <v>1</v>
      </c>
      <c r="O22" s="10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208">
        <f t="shared" si="0"/>
        <v>44912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6">
        <f t="shared" si="0"/>
        <v>44913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06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206">
        <f t="shared" si="0"/>
        <v>44914</v>
      </c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>
        <v>1</v>
      </c>
      <c r="M25" s="213">
        <v>1</v>
      </c>
      <c r="N25" s="213">
        <v>1</v>
      </c>
      <c r="O25" s="21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44915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22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6">
        <f t="shared" si="0"/>
        <v>44916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0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44917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0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6">
        <f t="shared" si="0"/>
        <v>44918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>
        <v>1</v>
      </c>
      <c r="M29" s="197">
        <v>1</v>
      </c>
      <c r="N29" s="197">
        <v>1</v>
      </c>
      <c r="O29" s="10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208">
        <f t="shared" si="0"/>
        <v>44919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6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9">
        <f t="shared" si="0"/>
        <v>44920</v>
      </c>
      <c r="B31" s="200" t="s">
        <v>44</v>
      </c>
      <c r="C31" s="200"/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11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206">
        <f>A31+1</f>
        <v>44921</v>
      </c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>
        <v>1</v>
      </c>
      <c r="M32" s="213">
        <v>1</v>
      </c>
      <c r="N32" s="213">
        <v>1</v>
      </c>
      <c r="O32" s="21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44922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>
        <v>1</v>
      </c>
      <c r="M33" s="196">
        <v>1</v>
      </c>
      <c r="N33" s="196">
        <v>1</v>
      </c>
      <c r="O33" s="122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44923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>
        <v>1</v>
      </c>
      <c r="M34" s="197">
        <v>1</v>
      </c>
      <c r="N34" s="197">
        <v>1</v>
      </c>
      <c r="O34" s="10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44924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>
        <v>1</v>
      </c>
      <c r="M35" s="197">
        <v>1</v>
      </c>
      <c r="N35" s="197">
        <v>1</v>
      </c>
      <c r="O35" s="10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6">
        <f t="shared" si="0"/>
        <v>44925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>
        <v>1</v>
      </c>
      <c r="M36" s="197">
        <v>1</v>
      </c>
      <c r="N36" s="197">
        <v>1</v>
      </c>
      <c r="O36" s="105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208">
        <f t="shared" si="0"/>
        <v>44926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6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R40" s="2"/>
    </row>
    <row r="41" spans="1:1028" ht="15" customHeight="1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36</v>
      </c>
      <c r="N41" s="140"/>
      <c r="O41" s="64">
        <f>N2*O4</f>
        <v>0</v>
      </c>
    </row>
    <row r="42" spans="1:1028" ht="15.75">
      <c r="A42" s="73"/>
      <c r="B42" s="54"/>
      <c r="C42" s="62"/>
      <c r="D42" s="62"/>
      <c r="E42" s="62"/>
      <c r="F42" s="62"/>
      <c r="G42" s="62"/>
      <c r="H42" s="62"/>
      <c r="I42" s="62"/>
      <c r="J42" s="62"/>
      <c r="K42" s="62"/>
      <c r="M42" s="139" t="s">
        <v>16</v>
      </c>
      <c r="N42" s="140"/>
      <c r="O42" s="64">
        <f>IF(O39&gt;O41,O39-O41,0)</f>
        <v>0</v>
      </c>
    </row>
    <row r="43" spans="1:1028">
      <c r="A43" s="74"/>
      <c r="B43" s="68"/>
      <c r="C43" s="68"/>
      <c r="D43" s="68"/>
      <c r="E43" s="68"/>
      <c r="F43" s="68"/>
      <c r="G43" s="68"/>
      <c r="H43" s="68"/>
      <c r="I43" s="68"/>
      <c r="J43" s="68"/>
      <c r="K43" s="68"/>
    </row>
  </sheetData>
  <mergeCells count="39">
    <mergeCell ref="B31:N31"/>
    <mergeCell ref="B32:N32"/>
    <mergeCell ref="B33:N33"/>
    <mergeCell ref="M40:N40"/>
    <mergeCell ref="B34:N34"/>
    <mergeCell ref="B35:N35"/>
    <mergeCell ref="B36:N36"/>
    <mergeCell ref="B37:N37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O42"/>
  <sheetViews>
    <sheetView showGridLines="0" zoomScaleNormal="100" workbookViewId="0">
      <selection activeCell="A35" sqref="A35:O35"/>
    </sheetView>
  </sheetViews>
  <sheetFormatPr defaultRowHeight="15"/>
  <cols>
    <col min="1" max="6" width="12.5703125" style="1"/>
    <col min="7" max="10" width="9.140625" style="1"/>
    <col min="11" max="12" width="12.5703125" style="1"/>
    <col min="13" max="20" width="12.5703125" style="46"/>
    <col min="21" max="1029" width="9" style="1"/>
  </cols>
  <sheetData>
    <row r="1" spans="1:1029" ht="20.25" customHeight="1" thickBot="1">
      <c r="A1" s="47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G1" s="46"/>
      <c r="H1" s="46"/>
      <c r="I1" s="46"/>
      <c r="J1" s="46"/>
      <c r="K1" s="46"/>
      <c r="N1" s="131">
        <f>'2022'!$G$11</f>
        <v>0</v>
      </c>
      <c r="O1" s="132" t="s">
        <v>9</v>
      </c>
      <c r="P1" s="130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O1"/>
    </row>
    <row r="2" spans="1:1029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G2" s="46"/>
      <c r="H2" s="46"/>
      <c r="I2" s="46"/>
      <c r="J2" s="46"/>
      <c r="K2" s="46"/>
      <c r="N2" s="134">
        <f>'2022'!$G$12</f>
        <v>0</v>
      </c>
      <c r="O2" s="135" t="s">
        <v>55</v>
      </c>
      <c r="P2" s="133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O2"/>
    </row>
    <row r="3" spans="1:1029" ht="20.25" customHeight="1" thickTop="1" thickBot="1">
      <c r="A3" s="47" t="s">
        <v>2</v>
      </c>
      <c r="B3" s="49"/>
      <c r="C3" s="182" t="str">
        <f>'2022'!C4:F4</f>
        <v>Naam</v>
      </c>
      <c r="D3" s="182"/>
      <c r="E3" s="182"/>
      <c r="F3" s="182"/>
      <c r="G3" s="46"/>
      <c r="H3" s="46"/>
      <c r="I3" s="46"/>
      <c r="J3" s="46"/>
      <c r="K3" s="46"/>
      <c r="L3" s="2"/>
      <c r="M3" s="1"/>
      <c r="N3" s="50"/>
      <c r="O3" s="1"/>
      <c r="P3" s="2"/>
      <c r="Q3" s="1"/>
      <c r="R3" s="1"/>
      <c r="S3" s="1"/>
      <c r="T3" s="1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9" ht="20.25" customHeight="1" thickTop="1" thickBot="1">
      <c r="A4" s="47" t="s">
        <v>3</v>
      </c>
      <c r="B4" s="49"/>
      <c r="C4" s="182" t="str">
        <f>'2022'!C5:F5</f>
        <v>Naam</v>
      </c>
      <c r="D4" s="182"/>
      <c r="E4" s="182"/>
      <c r="F4" s="182"/>
      <c r="G4" s="46"/>
      <c r="H4" s="46"/>
      <c r="I4" s="46"/>
      <c r="J4" s="46"/>
      <c r="K4" s="46"/>
      <c r="M4" s="184" t="s">
        <v>56</v>
      </c>
      <c r="N4" s="184"/>
      <c r="O4" s="137">
        <v>20</v>
      </c>
      <c r="P4" s="94"/>
      <c r="Q4" s="1"/>
      <c r="R4" s="1"/>
      <c r="S4" s="1"/>
      <c r="T4" s="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9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136"/>
      <c r="R5" s="136"/>
      <c r="S5" s="136"/>
      <c r="T5" s="13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9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98" t="s">
        <v>32</v>
      </c>
      <c r="P6" s="53"/>
    </row>
    <row r="7" spans="1:1029" ht="15" customHeight="1">
      <c r="A7" s="99">
        <v>44562</v>
      </c>
      <c r="B7" s="186" t="s">
        <v>33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00"/>
      <c r="P7" s="1"/>
      <c r="Q7" s="1"/>
      <c r="R7" s="1"/>
      <c r="S7" s="1"/>
      <c r="T7" s="1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9" ht="15" customHeight="1">
      <c r="A8" s="96">
        <f>A7+1</f>
        <v>44563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01"/>
      <c r="P8" s="1"/>
      <c r="Q8" s="1"/>
      <c r="R8" s="1"/>
      <c r="S8" s="1"/>
      <c r="T8" s="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9" ht="15" customHeight="1">
      <c r="A9" s="206">
        <f t="shared" ref="A9:A37" si="0">A8+1</f>
        <v>44564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5"/>
      <c r="P9" s="1"/>
      <c r="Q9" s="1"/>
      <c r="R9" s="1"/>
      <c r="S9" s="1"/>
      <c r="T9" s="1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9" ht="15" customHeight="1">
      <c r="A10" s="86">
        <f t="shared" si="0"/>
        <v>44565</v>
      </c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19"/>
      <c r="P10" s="1"/>
      <c r="Q10" s="1"/>
      <c r="R10" s="1"/>
      <c r="S10" s="1"/>
      <c r="T10" s="1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9" ht="15" customHeight="1">
      <c r="A11" s="86">
        <f t="shared" si="0"/>
        <v>44566</v>
      </c>
      <c r="B11" s="189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1"/>
      <c r="O11" s="119"/>
      <c r="P11" s="1"/>
      <c r="Q11" s="1"/>
      <c r="R11" s="1"/>
      <c r="S11" s="1"/>
      <c r="T11" s="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9" ht="15" customHeight="1">
      <c r="A12" s="86">
        <f t="shared" si="0"/>
        <v>44567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19"/>
      <c r="P12" s="1"/>
      <c r="Q12" s="1"/>
      <c r="R12" s="1"/>
      <c r="S12" s="1"/>
      <c r="T12" s="1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9" ht="15" customHeight="1">
      <c r="A13" s="86">
        <f t="shared" si="0"/>
        <v>44568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19"/>
      <c r="P13" s="1"/>
      <c r="Q13" s="1"/>
      <c r="R13" s="1"/>
      <c r="S13" s="1"/>
      <c r="T13" s="1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9" ht="15" customHeight="1">
      <c r="A14" s="208">
        <f t="shared" si="0"/>
        <v>44569</v>
      </c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10"/>
      <c r="P14" s="1"/>
      <c r="Q14" s="1"/>
      <c r="R14" s="1"/>
      <c r="S14" s="1"/>
      <c r="T14" s="1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9" ht="15" customHeight="1">
      <c r="A15" s="96">
        <f t="shared" si="0"/>
        <v>44570</v>
      </c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01"/>
      <c r="P15" s="1"/>
      <c r="Q15" s="1"/>
      <c r="R15" s="1"/>
      <c r="S15" s="1"/>
      <c r="T15" s="1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9" ht="15" customHeight="1">
      <c r="A16" s="206">
        <f t="shared" si="0"/>
        <v>44571</v>
      </c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5"/>
      <c r="P16" s="1"/>
      <c r="Q16" s="1"/>
      <c r="R16" s="1"/>
      <c r="S16" s="1"/>
      <c r="T16" s="1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86">
        <f t="shared" si="0"/>
        <v>44572</v>
      </c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19"/>
      <c r="P17" s="1"/>
      <c r="Q17" s="1"/>
      <c r="R17" s="1"/>
      <c r="S17" s="1"/>
      <c r="T17" s="1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86">
        <f t="shared" si="0"/>
        <v>44573</v>
      </c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19"/>
      <c r="P18" s="1"/>
      <c r="Q18" s="1"/>
      <c r="R18" s="1"/>
      <c r="S18" s="1"/>
      <c r="T18" s="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86">
        <f t="shared" si="0"/>
        <v>44574</v>
      </c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19"/>
      <c r="P19" s="1"/>
      <c r="Q19" s="1"/>
      <c r="R19" s="1"/>
      <c r="S19" s="1"/>
      <c r="T19" s="1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86">
        <f t="shared" si="0"/>
        <v>44575</v>
      </c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19"/>
      <c r="P20" s="1"/>
      <c r="Q20" s="1"/>
      <c r="R20" s="1"/>
      <c r="S20" s="1"/>
      <c r="T20" s="1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208">
        <f t="shared" si="0"/>
        <v>44576</v>
      </c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10"/>
      <c r="P21" s="1"/>
      <c r="Q21" s="1"/>
      <c r="R21" s="1"/>
      <c r="S21" s="1"/>
      <c r="T21" s="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96">
        <f t="shared" si="0"/>
        <v>44577</v>
      </c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01"/>
      <c r="P22" s="1"/>
      <c r="Q22" s="1"/>
      <c r="R22" s="1"/>
      <c r="S22" s="1"/>
      <c r="T22" s="1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206">
        <f t="shared" si="0"/>
        <v>44578</v>
      </c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5"/>
      <c r="P23" s="1"/>
      <c r="Q23" s="1"/>
      <c r="R23" s="1"/>
      <c r="S23" s="1"/>
      <c r="T23" s="1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86">
        <f t="shared" si="0"/>
        <v>44579</v>
      </c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19"/>
      <c r="P24" s="1"/>
      <c r="Q24" s="1"/>
      <c r="R24" s="1"/>
      <c r="S24" s="1"/>
      <c r="T24" s="1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86">
        <f t="shared" si="0"/>
        <v>44580</v>
      </c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19"/>
      <c r="P25" s="1"/>
      <c r="Q25" s="1"/>
      <c r="R25" s="1"/>
      <c r="S25" s="1"/>
      <c r="T25" s="1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86">
        <f t="shared" si="0"/>
        <v>44581</v>
      </c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19"/>
      <c r="P26" s="1"/>
      <c r="Q26" s="1"/>
      <c r="R26" s="1"/>
      <c r="S26" s="1"/>
      <c r="T26" s="1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86">
        <f t="shared" si="0"/>
        <v>44582</v>
      </c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19"/>
      <c r="P27" s="1"/>
      <c r="Q27" s="1"/>
      <c r="R27" s="1"/>
      <c r="S27" s="1"/>
      <c r="T27" s="1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208">
        <f t="shared" si="0"/>
        <v>44583</v>
      </c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10"/>
      <c r="P28" s="1"/>
      <c r="Q28" s="1"/>
      <c r="R28" s="1"/>
      <c r="S28" s="1"/>
      <c r="T28" s="1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96">
        <f t="shared" si="0"/>
        <v>44584</v>
      </c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01"/>
      <c r="P29" s="1"/>
      <c r="Q29" s="1"/>
      <c r="R29" s="1"/>
      <c r="S29" s="1"/>
      <c r="T29" s="1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206">
        <f t="shared" si="0"/>
        <v>44585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5"/>
      <c r="P30" s="1"/>
      <c r="Q30" s="1"/>
      <c r="R30" s="1"/>
      <c r="S30" s="1"/>
      <c r="T30" s="1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86">
        <f t="shared" si="0"/>
        <v>44586</v>
      </c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19"/>
      <c r="P31" s="1"/>
      <c r="Q31" s="1"/>
      <c r="R31" s="1"/>
      <c r="S31" s="1"/>
      <c r="T31" s="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86">
        <f t="shared" si="0"/>
        <v>44587</v>
      </c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19"/>
      <c r="P32" s="1"/>
      <c r="Q32" s="1"/>
      <c r="R32" s="1"/>
      <c r="S32" s="1"/>
      <c r="T32" s="1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86">
        <f t="shared" si="0"/>
        <v>44588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19"/>
      <c r="P33" s="1"/>
      <c r="Q33" s="1"/>
      <c r="R33" s="1"/>
      <c r="S33" s="1"/>
      <c r="T33" s="1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86">
        <f t="shared" si="0"/>
        <v>44589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19"/>
      <c r="P34" s="1"/>
      <c r="Q34" s="1"/>
      <c r="R34" s="1"/>
      <c r="S34" s="1"/>
      <c r="T34" s="1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208">
        <f t="shared" si="0"/>
        <v>44590</v>
      </c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10"/>
      <c r="P35" s="1"/>
      <c r="Q35" s="1"/>
      <c r="R35" s="1"/>
      <c r="S35" s="1"/>
      <c r="T35" s="1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96">
        <f t="shared" si="0"/>
        <v>44591</v>
      </c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01"/>
      <c r="P36" s="1"/>
      <c r="Q36" s="1"/>
      <c r="R36" s="1"/>
      <c r="S36" s="1"/>
      <c r="T36" s="1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 s="206">
        <f t="shared" si="0"/>
        <v>44592</v>
      </c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5"/>
      <c r="P37" s="1"/>
      <c r="Q37" s="1"/>
      <c r="R37" s="1"/>
      <c r="S37" s="1"/>
      <c r="T37" s="1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54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6"/>
      <c r="P38" s="1"/>
      <c r="Q38" s="1"/>
      <c r="R38" s="1"/>
      <c r="S38" s="1"/>
      <c r="T38" s="1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L39" s="59" t="s">
        <v>34</v>
      </c>
      <c r="M39" s="193" t="s">
        <v>35</v>
      </c>
      <c r="N39" s="193"/>
      <c r="O39" s="60">
        <f>SUM(O7:O37)</f>
        <v>0</v>
      </c>
    </row>
    <row r="40" spans="1:1028" s="1" customFormat="1" ht="15" customHeight="1">
      <c r="A40" s="61" t="str">
        <f>C3</f>
        <v>Naam</v>
      </c>
      <c r="B40" s="54"/>
      <c r="C40" s="62"/>
      <c r="D40" s="62"/>
      <c r="E40" s="62"/>
      <c r="F40" s="46"/>
      <c r="G40" s="46"/>
      <c r="H40" s="46"/>
      <c r="I40" s="46"/>
      <c r="J40" s="46"/>
      <c r="K40" s="46"/>
      <c r="L40" s="63" t="str">
        <f>C4</f>
        <v>Naam</v>
      </c>
      <c r="M40" s="193"/>
      <c r="N40" s="194"/>
      <c r="O40" s="65"/>
      <c r="P40" s="65"/>
      <c r="Q40" s="2"/>
    </row>
    <row r="41" spans="1:1028" s="1" customFormat="1" ht="15" customHeight="1">
      <c r="A41" s="66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80" t="s">
        <v>36</v>
      </c>
      <c r="N41" s="181"/>
      <c r="O41" s="64">
        <f>N2*O4</f>
        <v>0</v>
      </c>
      <c r="P41" s="95"/>
      <c r="Q41" s="2"/>
    </row>
    <row r="42" spans="1:1028">
      <c r="M42" s="180" t="s">
        <v>16</v>
      </c>
      <c r="N42" s="181"/>
      <c r="O42" s="64">
        <f>IF(O39&gt;O41,O39-O41,0)</f>
        <v>0</v>
      </c>
    </row>
  </sheetData>
  <mergeCells count="42">
    <mergeCell ref="M40:N40"/>
    <mergeCell ref="B34:N34"/>
    <mergeCell ref="B35:N35"/>
    <mergeCell ref="B36:N36"/>
    <mergeCell ref="B37:N37"/>
    <mergeCell ref="M39:N39"/>
    <mergeCell ref="B29:N29"/>
    <mergeCell ref="B30:N30"/>
    <mergeCell ref="B31:N31"/>
    <mergeCell ref="B32:N32"/>
    <mergeCell ref="B33:N33"/>
    <mergeCell ref="B24:N24"/>
    <mergeCell ref="B25:N25"/>
    <mergeCell ref="B26:N26"/>
    <mergeCell ref="B27:N27"/>
    <mergeCell ref="B28:N28"/>
    <mergeCell ref="B19:N19"/>
    <mergeCell ref="B20:N20"/>
    <mergeCell ref="B21:N21"/>
    <mergeCell ref="B22:N22"/>
    <mergeCell ref="B23:N23"/>
    <mergeCell ref="B14:N14"/>
    <mergeCell ref="B15:N15"/>
    <mergeCell ref="B16:N16"/>
    <mergeCell ref="B17:N17"/>
    <mergeCell ref="B18:N18"/>
    <mergeCell ref="M41:N41"/>
    <mergeCell ref="M42:N42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MO49"/>
  <sheetViews>
    <sheetView showGridLines="0" topLeftCell="A7" zoomScaleNormal="100" workbookViewId="0">
      <selection activeCell="A34" sqref="A34:O34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4" width="12.5703125" style="46"/>
    <col min="15" max="15" width="12.5703125" style="1"/>
    <col min="16" max="16" width="14.5703125" style="1"/>
    <col min="17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 s="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 s="1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M4" s="184" t="s">
        <v>56</v>
      </c>
      <c r="N4" s="184"/>
      <c r="O4" s="137">
        <v>20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 ht="15" customHeight="1">
      <c r="A7" s="86">
        <v>44593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19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86">
        <f>$A7+1</f>
        <v>44594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19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86">
        <f t="shared" ref="A9:A34" si="0">$A8+1</f>
        <v>44595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86">
        <f t="shared" si="0"/>
        <v>44596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208">
        <f t="shared" si="0"/>
        <v>44597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2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96">
        <f t="shared" si="0"/>
        <v>44598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03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206">
        <f t="shared" si="0"/>
        <v>44599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86">
        <f t="shared" si="0"/>
        <v>44600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19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86">
        <f t="shared" si="0"/>
        <v>44601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19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86">
        <f t="shared" si="0"/>
        <v>44602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20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86">
        <f t="shared" si="0"/>
        <v>44603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2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208">
        <f t="shared" si="0"/>
        <v>44604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2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96">
        <f t="shared" si="0"/>
        <v>44605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03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206">
        <f t="shared" si="0"/>
        <v>44606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86">
        <f t="shared" si="0"/>
        <v>44607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1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86">
        <f t="shared" si="0"/>
        <v>44608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19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86">
        <f t="shared" si="0"/>
        <v>44609</v>
      </c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20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86">
        <f t="shared" si="0"/>
        <v>44610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20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208">
        <f t="shared" si="0"/>
        <v>44611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2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96">
        <f t="shared" si="0"/>
        <v>44612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03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206">
        <f t="shared" si="0"/>
        <v>44613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86">
        <f t="shared" si="0"/>
        <v>44614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19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86">
        <f t="shared" si="0"/>
        <v>44615</v>
      </c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1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86">
        <f t="shared" si="0"/>
        <v>44616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2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86">
        <f t="shared" si="0"/>
        <v>44617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20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208">
        <f t="shared" si="0"/>
        <v>44618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96">
        <f t="shared" si="0"/>
        <v>44619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0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206">
        <f t="shared" si="0"/>
        <v>44620</v>
      </c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54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6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s="14" customFormat="1" ht="15" customHeight="1">
      <c r="A36" s="57" t="s">
        <v>34</v>
      </c>
      <c r="B36" s="58"/>
      <c r="C36" s="58"/>
      <c r="D36" s="58"/>
      <c r="E36" s="58"/>
      <c r="F36" s="46"/>
      <c r="G36" s="46"/>
      <c r="H36" s="46"/>
      <c r="I36" s="46"/>
      <c r="J36" s="46"/>
      <c r="L36" s="59" t="s">
        <v>34</v>
      </c>
      <c r="M36" s="193" t="s">
        <v>35</v>
      </c>
      <c r="N36" s="193"/>
      <c r="O36" s="60">
        <f>SUM(O7:O34)</f>
        <v>0</v>
      </c>
    </row>
    <row r="37" spans="1:1028" ht="15" customHeight="1">
      <c r="A37" s="61" t="str">
        <f>C3</f>
        <v>Naam</v>
      </c>
      <c r="B37" s="54"/>
      <c r="C37" s="62"/>
      <c r="D37" s="62"/>
      <c r="E37" s="62"/>
      <c r="F37"/>
      <c r="G37"/>
      <c r="H37"/>
      <c r="I37"/>
      <c r="J37"/>
      <c r="K37"/>
      <c r="L37" s="63" t="str">
        <f>C4</f>
        <v>Naam</v>
      </c>
      <c r="M37" s="194"/>
      <c r="N37" s="194"/>
      <c r="O37" s="121"/>
      <c r="P37" s="65"/>
      <c r="Q37" s="2"/>
    </row>
    <row r="38" spans="1:1028" ht="15" customHeight="1">
      <c r="A38" s="66"/>
      <c r="B38" s="54"/>
      <c r="C38" s="62"/>
      <c r="D38" s="62"/>
      <c r="E38" s="62"/>
      <c r="F38" s="62"/>
      <c r="G38" s="62"/>
      <c r="H38" s="62"/>
      <c r="I38" s="62"/>
      <c r="J38" s="62"/>
      <c r="K38" s="62"/>
      <c r="L38" s="67"/>
      <c r="M38" s="139" t="s">
        <v>36</v>
      </c>
      <c r="N38" s="140"/>
      <c r="O38" s="64">
        <f>N2*O4</f>
        <v>0</v>
      </c>
      <c r="P38" s="138"/>
    </row>
    <row r="39" spans="1:1028" ht="15" customHeight="1">
      <c r="A39" s="66"/>
      <c r="B39" s="54"/>
      <c r="C39" s="62"/>
      <c r="D39" s="62"/>
      <c r="E39" s="62"/>
      <c r="F39" s="62"/>
      <c r="G39" s="62"/>
      <c r="H39" s="62"/>
      <c r="I39" s="62"/>
      <c r="J39" s="62"/>
      <c r="K39" s="62"/>
      <c r="L39" s="67"/>
      <c r="M39" s="139" t="s">
        <v>16</v>
      </c>
      <c r="N39" s="140"/>
      <c r="O39" s="64">
        <f>IF(O36&gt;O38,O36-O38,0)</f>
        <v>0</v>
      </c>
    </row>
    <row r="40" spans="1:1028" s="1" customFormat="1" ht="15" customHeight="1">
      <c r="A40" s="66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67"/>
      <c r="O40"/>
    </row>
    <row r="41" spans="1:1028" s="1" customFormat="1" ht="6" customHeight="1">
      <c r="A41" s="66"/>
      <c r="B41" s="67"/>
      <c r="C41" s="67"/>
      <c r="D41" s="67"/>
      <c r="E41" s="67"/>
      <c r="F41" s="67"/>
      <c r="G41" s="78"/>
      <c r="H41" s="78"/>
      <c r="I41" s="78"/>
      <c r="J41" s="78"/>
      <c r="K41" s="67"/>
      <c r="L41" s="68"/>
      <c r="O41"/>
    </row>
    <row r="42" spans="1:1028" s="1" customFormat="1" ht="15" customHeight="1">
      <c r="A42" s="66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68"/>
      <c r="O42"/>
    </row>
    <row r="43" spans="1:1028" ht="15" customHeight="1">
      <c r="A43" s="69"/>
      <c r="B43" s="68"/>
      <c r="C43" s="68"/>
      <c r="D43" s="68"/>
      <c r="E43" s="68"/>
      <c r="F43" s="68"/>
      <c r="G43" s="68"/>
      <c r="H43" s="68"/>
      <c r="I43" s="68"/>
      <c r="J43" s="68"/>
      <c r="K43" s="68"/>
      <c r="N43" s="1"/>
      <c r="O43" s="2"/>
    </row>
    <row r="44" spans="1:1028" ht="15" customHeight="1">
      <c r="A44" s="69"/>
      <c r="B44" s="68"/>
      <c r="C44" s="68"/>
      <c r="D44" s="68"/>
      <c r="E44" s="68"/>
      <c r="F44" s="68"/>
      <c r="G44" s="68"/>
      <c r="H44" s="68"/>
      <c r="I44" s="68"/>
      <c r="J44" s="68"/>
      <c r="K44" s="68"/>
    </row>
    <row r="45" spans="1:1028">
      <c r="A45" s="2"/>
      <c r="B45" s="46"/>
    </row>
    <row r="46" spans="1:1028">
      <c r="A46" s="2"/>
      <c r="B46" s="69"/>
    </row>
    <row r="47" spans="1:1028">
      <c r="B47" s="2"/>
    </row>
    <row r="48" spans="1:1028" ht="21">
      <c r="B48" s="70"/>
    </row>
    <row r="49" spans="2:2" ht="21">
      <c r="B49" s="70"/>
    </row>
  </sheetData>
  <mergeCells count="39">
    <mergeCell ref="B42:K42"/>
    <mergeCell ref="M36:N36"/>
    <mergeCell ref="M37:N37"/>
    <mergeCell ref="B30:N30"/>
    <mergeCell ref="B31:N31"/>
    <mergeCell ref="B32:N32"/>
    <mergeCell ref="B33:N33"/>
    <mergeCell ref="B40:K40"/>
    <mergeCell ref="B25:N25"/>
    <mergeCell ref="B26:N26"/>
    <mergeCell ref="B27:N27"/>
    <mergeCell ref="B28:N28"/>
    <mergeCell ref="B29:N29"/>
    <mergeCell ref="B20:N20"/>
    <mergeCell ref="B21:N21"/>
    <mergeCell ref="B22:N22"/>
    <mergeCell ref="B23:N23"/>
    <mergeCell ref="B24:N24"/>
    <mergeCell ref="B15:N15"/>
    <mergeCell ref="B16:N16"/>
    <mergeCell ref="B17:N17"/>
    <mergeCell ref="B18:N18"/>
    <mergeCell ref="B19:N19"/>
    <mergeCell ref="B34:N3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</mergeCells>
  <pageMargins left="0.7" right="0.7" top="0.75" bottom="0.75" header="0.51180555555555496" footer="0.51180555555555496"/>
  <pageSetup paperSize="9" scale="50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O44"/>
  <sheetViews>
    <sheetView showGridLines="0" zoomScale="85" zoomScaleNormal="85" workbookViewId="0">
      <selection activeCell="A32" sqref="A32:O32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23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44621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22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6">
        <f>$A7+1</f>
        <v>44622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0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6">
        <f t="shared" ref="A9:A37" si="0">$A8+1</f>
        <v>44623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0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6">
        <f t="shared" si="0"/>
        <v>44624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0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208">
        <f t="shared" si="0"/>
        <v>44625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6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6">
        <f t="shared" si="0"/>
        <v>44626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06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206">
        <f t="shared" si="0"/>
        <v>44627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44628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22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6">
        <f t="shared" si="0"/>
        <v>44629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0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6">
        <f t="shared" si="0"/>
        <v>44630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0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6">
        <f t="shared" si="0"/>
        <v>44631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0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208">
        <f t="shared" si="0"/>
        <v>44632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6">
        <f t="shared" si="0"/>
        <v>44633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06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206">
        <f t="shared" si="0"/>
        <v>44634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44635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22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6">
        <f t="shared" si="0"/>
        <v>44636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0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6">
        <f t="shared" si="0"/>
        <v>44637</v>
      </c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0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6">
        <f t="shared" si="0"/>
        <v>44638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0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208">
        <f t="shared" si="0"/>
        <v>44639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6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6">
        <f t="shared" si="0"/>
        <v>44640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0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206">
        <f t="shared" si="0"/>
        <v>44641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44642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22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6">
        <f t="shared" si="0"/>
        <v>44643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0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6">
        <f t="shared" si="0"/>
        <v>44644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0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6">
        <f t="shared" si="0"/>
        <v>44645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0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208">
        <f t="shared" si="0"/>
        <v>44646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6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6">
        <f t="shared" si="0"/>
        <v>44647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06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206">
        <f t="shared" si="0"/>
        <v>44648</v>
      </c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44649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22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6">
        <f t="shared" si="0"/>
        <v>44650</v>
      </c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07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86">
        <f t="shared" si="0"/>
        <v>44651</v>
      </c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05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P40" s="2"/>
      <c r="Q40"/>
      <c r="R40"/>
    </row>
    <row r="41" spans="1:1028" ht="15" customHeight="1">
      <c r="A41" s="2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139" t="s">
        <v>36</v>
      </c>
      <c r="N41" s="140"/>
      <c r="O41" s="64">
        <f>N2*O4</f>
        <v>0</v>
      </c>
      <c r="P41"/>
      <c r="Q41"/>
      <c r="R41"/>
    </row>
    <row r="42" spans="1:1028" s="1" customFormat="1" ht="15" customHeight="1">
      <c r="A42" s="2"/>
      <c r="B42" s="54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139" t="s">
        <v>16</v>
      </c>
      <c r="N42" s="140"/>
      <c r="O42" s="64">
        <f>IF(O39&gt;O41,O39-O41,0)</f>
        <v>0</v>
      </c>
      <c r="P42"/>
      <c r="Q42"/>
      <c r="R42"/>
    </row>
    <row r="44" spans="1:1028" ht="6" customHeight="1"/>
  </sheetData>
  <mergeCells count="39">
    <mergeCell ref="B31:N31"/>
    <mergeCell ref="B32:N32"/>
    <mergeCell ref="B33:N33"/>
    <mergeCell ref="M40:N40"/>
    <mergeCell ref="B34:N34"/>
    <mergeCell ref="B35:N35"/>
    <mergeCell ref="B36:N36"/>
    <mergeCell ref="B37:N37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MO42"/>
  <sheetViews>
    <sheetView showGridLines="0" zoomScale="85" zoomScaleNormal="85" workbookViewId="0">
      <selection activeCell="B32" sqref="B32:N32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21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44652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0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208">
        <f>$A7+1</f>
        <v>44653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7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6">
        <f t="shared" ref="A9:A36" si="0">$A8+1</f>
        <v>44654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0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206">
        <f t="shared" si="0"/>
        <v>44655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206">
        <f t="shared" si="0"/>
        <v>44656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0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44657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0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44658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0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44659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0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208">
        <f t="shared" si="0"/>
        <v>44660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7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6">
        <f t="shared" si="0"/>
        <v>44661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09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206">
        <f t="shared" si="0"/>
        <v>44662</v>
      </c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8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6">
        <f t="shared" si="0"/>
        <v>44663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86">
        <f t="shared" si="0"/>
        <v>44664</v>
      </c>
      <c r="B19" s="196" t="s">
        <v>37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25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44665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0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44666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0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208">
        <f t="shared" si="0"/>
        <v>44667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7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6">
        <f t="shared" si="0"/>
        <v>44668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09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206">
        <f t="shared" si="0"/>
        <v>44669</v>
      </c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8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6">
        <f t="shared" si="0"/>
        <v>44670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18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44671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0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6">
        <f t="shared" si="0"/>
        <v>44672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08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44673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0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208">
        <f t="shared" si="0"/>
        <v>44674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7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6">
        <f t="shared" si="0"/>
        <v>44675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2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206">
        <f t="shared" si="0"/>
        <v>44676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6">
        <f t="shared" si="0"/>
        <v>44677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18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44678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0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44679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08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44680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08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208">
        <f t="shared" si="0"/>
        <v>44681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7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7" t="s">
        <v>34</v>
      </c>
      <c r="B38" s="58"/>
      <c r="C38" s="58"/>
      <c r="D38" s="58"/>
      <c r="E38" s="58"/>
      <c r="F38" s="46"/>
      <c r="G38" s="46"/>
      <c r="H38" s="46"/>
      <c r="I38" s="46"/>
      <c r="J38" s="46"/>
      <c r="K38" s="46"/>
      <c r="L38" s="71" t="s">
        <v>34</v>
      </c>
      <c r="M38" s="193" t="s">
        <v>35</v>
      </c>
      <c r="N38" s="193"/>
      <c r="O38" s="60">
        <f>SUM(O7:O36)</f>
        <v>0</v>
      </c>
    </row>
    <row r="39" spans="1:1028" ht="15" customHeight="1">
      <c r="A39" s="61" t="str">
        <f>C3</f>
        <v>Naam</v>
      </c>
      <c r="B39" s="54"/>
      <c r="C39" s="62"/>
      <c r="D39" s="62"/>
      <c r="E39" s="62"/>
      <c r="F39"/>
      <c r="G39"/>
      <c r="H39"/>
      <c r="I39"/>
      <c r="J39"/>
      <c r="K39"/>
      <c r="L39" s="72" t="str">
        <f>C4</f>
        <v>Naam</v>
      </c>
      <c r="M39" s="194"/>
      <c r="N39" s="194"/>
      <c r="O39" s="121"/>
      <c r="R39" s="2"/>
    </row>
    <row r="40" spans="1:1028" ht="15" customHeight="1">
      <c r="A40" s="73"/>
      <c r="B40" s="54"/>
      <c r="C40" s="62"/>
      <c r="D40" s="62"/>
      <c r="E40" s="62"/>
      <c r="F40" s="62"/>
      <c r="G40" s="62"/>
      <c r="H40" s="62"/>
      <c r="I40" s="62"/>
      <c r="J40" s="62"/>
      <c r="K40" s="62"/>
      <c r="L40" s="67"/>
      <c r="M40" s="139" t="s">
        <v>36</v>
      </c>
      <c r="N40" s="140"/>
      <c r="O40" s="64">
        <f>N2*O4</f>
        <v>0</v>
      </c>
    </row>
    <row r="41" spans="1:1028" ht="15.75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M41" s="139" t="s">
        <v>16</v>
      </c>
      <c r="N41" s="140"/>
      <c r="O41" s="64">
        <f>IF(O38&gt;O40,O38-O40,0)</f>
        <v>0</v>
      </c>
    </row>
    <row r="42" spans="1:1028">
      <c r="A42" s="74"/>
      <c r="B42" s="198"/>
      <c r="C42" s="198"/>
      <c r="D42" s="198"/>
      <c r="E42" s="198"/>
      <c r="F42" s="198"/>
      <c r="G42" s="198"/>
      <c r="H42" s="198"/>
      <c r="I42" s="198"/>
      <c r="J42" s="198"/>
      <c r="K42" s="198"/>
    </row>
  </sheetData>
  <mergeCells count="39">
    <mergeCell ref="B31:N31"/>
    <mergeCell ref="B32:N32"/>
    <mergeCell ref="B33:N33"/>
    <mergeCell ref="B42:K42"/>
    <mergeCell ref="B34:N34"/>
    <mergeCell ref="B35:N35"/>
    <mergeCell ref="B36:N36"/>
    <mergeCell ref="M38:N38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O47"/>
  <sheetViews>
    <sheetView showGridLines="0" zoomScale="85" zoomScaleNormal="85" workbookViewId="0">
      <selection activeCell="A36" sqref="A36:O36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19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99">
        <v>44682</v>
      </c>
      <c r="B7" s="200" t="s">
        <v>38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1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206">
        <f>A7+1</f>
        <v>44683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6">
        <f t="shared" ref="A9:A37" si="0">A8+1</f>
        <v>44684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1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6">
        <f t="shared" si="0"/>
        <v>44685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0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6">
        <f t="shared" si="0"/>
        <v>44686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08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44687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0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208">
        <f t="shared" si="0"/>
        <v>44688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7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6">
        <f t="shared" si="0"/>
        <v>44689</v>
      </c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09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206">
        <f t="shared" si="0"/>
        <v>44690</v>
      </c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6">
        <f t="shared" si="0"/>
        <v>44691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18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6">
        <f t="shared" si="0"/>
        <v>44692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08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6">
        <f t="shared" si="0"/>
        <v>44693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0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206">
        <f t="shared" si="0"/>
        <v>44694</v>
      </c>
      <c r="O19" s="223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208">
        <f t="shared" si="0"/>
        <v>44695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7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6">
        <f t="shared" si="0"/>
        <v>44696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09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206">
        <f t="shared" si="0"/>
        <v>44697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6">
        <f t="shared" si="0"/>
        <v>44698</v>
      </c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18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6">
        <f t="shared" si="0"/>
        <v>44699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08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6">
        <f t="shared" si="0"/>
        <v>44700</v>
      </c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08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44701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0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208">
        <f t="shared" si="0"/>
        <v>44702</v>
      </c>
      <c r="B27" s="219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1"/>
      <c r="O27" s="222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6">
        <f t="shared" si="0"/>
        <v>44703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09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206">
        <f t="shared" si="0"/>
        <v>44704</v>
      </c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8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206">
        <f t="shared" si="0"/>
        <v>44705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23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6">
        <f t="shared" si="0"/>
        <v>44706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0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6">
        <f t="shared" si="0"/>
        <v>44707</v>
      </c>
      <c r="B32" s="213" t="s">
        <v>39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108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44708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0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208">
        <f t="shared" si="0"/>
        <v>44709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7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6">
        <f t="shared" si="0"/>
        <v>44710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09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206">
        <f t="shared" si="0"/>
        <v>44711</v>
      </c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8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86">
        <f t="shared" si="0"/>
        <v>44712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1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P40"/>
      <c r="R40" s="2"/>
    </row>
    <row r="41" spans="1:1028" ht="15" customHeight="1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36</v>
      </c>
      <c r="N41" s="140"/>
      <c r="O41" s="64">
        <f>N2*O4</f>
        <v>0</v>
      </c>
      <c r="P41"/>
    </row>
    <row r="42" spans="1:1028">
      <c r="A42" s="74"/>
      <c r="B42" s="54"/>
      <c r="C42" s="62"/>
      <c r="D42" s="62"/>
      <c r="E42" s="62"/>
      <c r="F42" s="62"/>
      <c r="G42" s="62"/>
      <c r="H42" s="62"/>
      <c r="I42" s="62"/>
      <c r="J42" s="62"/>
      <c r="K42" s="62"/>
      <c r="L42" s="67"/>
      <c r="M42" s="139" t="s">
        <v>16</v>
      </c>
      <c r="N42" s="140"/>
      <c r="O42" s="64">
        <f>IF(O39&gt;O41,O39-O41,0)</f>
        <v>0</v>
      </c>
      <c r="P42"/>
    </row>
    <row r="43" spans="1:1028">
      <c r="A43" s="74"/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67"/>
      <c r="M43" s="67"/>
      <c r="N43" s="67"/>
      <c r="O43" s="67"/>
      <c r="P43"/>
    </row>
    <row r="44" spans="1:1028" ht="6" customHeight="1">
      <c r="A44" s="74"/>
      <c r="B44" s="67"/>
      <c r="C44" s="67"/>
      <c r="D44" s="67"/>
      <c r="E44" s="67"/>
      <c r="F44" s="67"/>
      <c r="G44" s="78"/>
      <c r="H44" s="78"/>
      <c r="I44" s="78"/>
      <c r="J44" s="78"/>
      <c r="K44" s="67"/>
      <c r="L44" s="68"/>
      <c r="M44" s="68"/>
      <c r="N44" s="68"/>
      <c r="O44" s="68"/>
      <c r="P44"/>
    </row>
    <row r="45" spans="1:1028" ht="15" customHeight="1">
      <c r="A45" s="74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68"/>
      <c r="M45" s="68"/>
      <c r="N45" s="68"/>
      <c r="O45" s="68"/>
      <c r="P45" s="67"/>
    </row>
    <row r="46" spans="1:1028" ht="15" customHeight="1">
      <c r="A46" s="75"/>
      <c r="B46" s="68"/>
      <c r="C46" s="68"/>
      <c r="D46" s="68"/>
      <c r="E46" s="68"/>
      <c r="F46" s="68"/>
      <c r="G46" s="68"/>
      <c r="H46" s="68"/>
      <c r="I46" s="68"/>
      <c r="J46" s="68"/>
      <c r="K46" s="68"/>
      <c r="O46" s="1"/>
      <c r="P46" s="68"/>
    </row>
    <row r="47" spans="1:1028" ht="15" customHeight="1">
      <c r="A47" s="75"/>
      <c r="B47" s="68"/>
      <c r="C47" s="68"/>
      <c r="D47" s="68"/>
      <c r="E47" s="68"/>
      <c r="F47" s="68"/>
      <c r="G47" s="68"/>
      <c r="H47" s="68"/>
      <c r="I47" s="68"/>
      <c r="J47" s="68"/>
      <c r="K47" s="68"/>
      <c r="P47" s="68"/>
    </row>
  </sheetData>
  <mergeCells count="39">
    <mergeCell ref="B33:N33"/>
    <mergeCell ref="M40:N40"/>
    <mergeCell ref="B43:K43"/>
    <mergeCell ref="B45:K45"/>
    <mergeCell ref="B34:N34"/>
    <mergeCell ref="B35:N35"/>
    <mergeCell ref="B36:N36"/>
    <mergeCell ref="B37:N37"/>
    <mergeCell ref="M39:N39"/>
    <mergeCell ref="B28:N28"/>
    <mergeCell ref="B29:N29"/>
    <mergeCell ref="B30:N30"/>
    <mergeCell ref="B31:N31"/>
    <mergeCell ref="B22:N22"/>
    <mergeCell ref="B23:N23"/>
    <mergeCell ref="B24:N24"/>
    <mergeCell ref="B25:N25"/>
    <mergeCell ref="B26:N26"/>
    <mergeCell ref="B16:N16"/>
    <mergeCell ref="B17:N17"/>
    <mergeCell ref="B18:N18"/>
    <mergeCell ref="B20:N20"/>
    <mergeCell ref="B21:N21"/>
    <mergeCell ref="B32:N32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MO47"/>
  <sheetViews>
    <sheetView showGridLines="0" zoomScale="85" zoomScaleNormal="85" workbookViewId="0">
      <selection activeCell="A31" sqref="A31:O31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22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44713</v>
      </c>
      <c r="B7" s="196" t="s">
        <v>54</v>
      </c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1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6">
        <f>$A7+1</f>
        <v>44714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0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6">
        <f t="shared" ref="A9:A36" si="0">$A8+1</f>
        <v>44715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0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208">
        <f t="shared" si="0"/>
        <v>44716</v>
      </c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7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6">
        <f t="shared" si="0"/>
        <v>44717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09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206">
        <f t="shared" si="0"/>
        <v>44718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44719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1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44720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0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6">
        <f t="shared" si="0"/>
        <v>44721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0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6">
        <f t="shared" si="0"/>
        <v>44722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08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208">
        <f t="shared" si="0"/>
        <v>44723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6">
        <f t="shared" si="0"/>
        <v>44724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09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206">
        <f t="shared" si="0"/>
        <v>44725</v>
      </c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44726</v>
      </c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1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44727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0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6">
        <f t="shared" si="0"/>
        <v>44728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0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6">
        <f t="shared" si="0"/>
        <v>44729</v>
      </c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08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208">
        <f t="shared" si="0"/>
        <v>44730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7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6">
        <f t="shared" si="0"/>
        <v>44731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09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206">
        <f t="shared" si="0"/>
        <v>44732</v>
      </c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6">
        <f t="shared" si="0"/>
        <v>44733</v>
      </c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18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44734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0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6">
        <f t="shared" si="0"/>
        <v>44735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08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6">
        <f t="shared" si="0"/>
        <v>44736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08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208">
        <f t="shared" si="0"/>
        <v>44737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7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6">
        <f t="shared" si="0"/>
        <v>44738</v>
      </c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09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206">
        <f t="shared" si="0"/>
        <v>44739</v>
      </c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44740</v>
      </c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18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44741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08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6">
        <f t="shared" si="0"/>
        <v>44742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08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7" t="s">
        <v>34</v>
      </c>
      <c r="B38" s="58"/>
      <c r="C38" s="58"/>
      <c r="D38" s="58"/>
      <c r="E38" s="58"/>
      <c r="F38" s="46"/>
      <c r="G38" s="46"/>
      <c r="H38" s="46"/>
      <c r="I38" s="46"/>
      <c r="J38" s="46"/>
      <c r="K38" s="46"/>
      <c r="L38" s="71" t="s">
        <v>34</v>
      </c>
      <c r="M38" s="193" t="s">
        <v>35</v>
      </c>
      <c r="N38" s="193"/>
      <c r="O38" s="60">
        <f>SUM(O7:O36)</f>
        <v>0</v>
      </c>
    </row>
    <row r="39" spans="1:1028" ht="15" customHeight="1">
      <c r="A39" s="61" t="str">
        <f>C3</f>
        <v>Naam</v>
      </c>
      <c r="B39" s="54"/>
      <c r="C39" s="62"/>
      <c r="D39" s="62"/>
      <c r="E39" s="62"/>
      <c r="F39"/>
      <c r="G39"/>
      <c r="H39"/>
      <c r="I39"/>
      <c r="J39"/>
      <c r="K39"/>
      <c r="L39" s="72" t="str">
        <f>C4</f>
        <v>Naam</v>
      </c>
      <c r="M39" s="194"/>
      <c r="N39" s="194"/>
      <c r="O39" s="121"/>
      <c r="P39"/>
      <c r="Q39"/>
      <c r="R39" s="2"/>
    </row>
    <row r="40" spans="1:1028" ht="15" customHeight="1">
      <c r="A40" s="73"/>
      <c r="B40" s="54"/>
      <c r="C40" s="62"/>
      <c r="D40" s="62"/>
      <c r="E40" s="62"/>
      <c r="F40" s="62"/>
      <c r="G40" s="62"/>
      <c r="H40" s="62"/>
      <c r="I40" s="62"/>
      <c r="J40" s="62"/>
      <c r="K40" s="62"/>
      <c r="L40" s="67"/>
      <c r="M40" s="139" t="s">
        <v>36</v>
      </c>
      <c r="N40" s="140"/>
      <c r="O40" s="64">
        <f>N2*O4</f>
        <v>0</v>
      </c>
      <c r="P40"/>
      <c r="Q40"/>
      <c r="R40"/>
    </row>
    <row r="41" spans="1:1028">
      <c r="A41" s="74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16</v>
      </c>
      <c r="N41" s="140"/>
      <c r="O41" s="64">
        <f>IF(O38&gt;O40,O38-O40,0)</f>
        <v>0</v>
      </c>
      <c r="P41"/>
      <c r="Q41"/>
      <c r="R41"/>
    </row>
    <row r="42" spans="1:1028">
      <c r="A42" s="74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P42"/>
      <c r="Q42"/>
      <c r="R42"/>
    </row>
    <row r="43" spans="1:1028" ht="6" customHeight="1">
      <c r="A43" s="74"/>
      <c r="B43" s="67"/>
      <c r="C43" s="67"/>
      <c r="D43" s="67"/>
      <c r="E43" s="67"/>
      <c r="F43" s="67"/>
      <c r="G43" s="78"/>
      <c r="H43" s="78"/>
      <c r="I43" s="78"/>
      <c r="J43" s="78"/>
      <c r="K43" s="67"/>
      <c r="P43"/>
      <c r="Q43"/>
      <c r="R43"/>
    </row>
    <row r="44" spans="1:1028">
      <c r="A44" s="2"/>
      <c r="B44" s="69"/>
      <c r="P44" s="2"/>
      <c r="Q44" s="2"/>
      <c r="R44" s="2"/>
    </row>
    <row r="45" spans="1:1028">
      <c r="B45" s="2"/>
    </row>
    <row r="46" spans="1:1028">
      <c r="B46" s="2"/>
    </row>
    <row r="47" spans="1:1028" ht="21">
      <c r="B47" s="70"/>
    </row>
  </sheetData>
  <mergeCells count="39">
    <mergeCell ref="B31:N31"/>
    <mergeCell ref="B32:N32"/>
    <mergeCell ref="B33:N33"/>
    <mergeCell ref="B42:K42"/>
    <mergeCell ref="B34:N34"/>
    <mergeCell ref="B35:N35"/>
    <mergeCell ref="B36:N36"/>
    <mergeCell ref="M38:N38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MO43"/>
  <sheetViews>
    <sheetView showGridLines="0" zoomScale="85" zoomScaleNormal="85" workbookViewId="0">
      <selection activeCell="A31" sqref="A31:O31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21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97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86">
        <v>44743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0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208">
        <f>A7+1</f>
        <v>44744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6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6">
        <f t="shared" ref="A9:A37" si="0">A8+1</f>
        <v>44745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06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206">
        <f t="shared" si="0"/>
        <v>44746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6">
        <f t="shared" si="0"/>
        <v>44747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22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6">
        <f t="shared" si="0"/>
        <v>44748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0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6">
        <f t="shared" si="0"/>
        <v>44749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0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6">
        <f t="shared" si="0"/>
        <v>44750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0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208">
        <f t="shared" si="0"/>
        <v>44751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6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6">
        <f t="shared" si="0"/>
        <v>44752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0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206">
        <f t="shared" si="0"/>
        <v>44753</v>
      </c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6">
        <f t="shared" si="0"/>
        <v>44754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22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6">
        <f t="shared" si="0"/>
        <v>44755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0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6">
        <f t="shared" si="0"/>
        <v>44756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0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6">
        <f t="shared" si="0"/>
        <v>44757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0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208">
        <f t="shared" si="0"/>
        <v>44758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6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6">
        <f t="shared" si="0"/>
        <v>44759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0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206">
        <f t="shared" si="0"/>
        <v>44760</v>
      </c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6">
        <f t="shared" si="0"/>
        <v>44761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22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6">
        <f t="shared" si="0"/>
        <v>44762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0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9">
        <f t="shared" si="0"/>
        <v>44763</v>
      </c>
      <c r="B27" s="200" t="s">
        <v>40</v>
      </c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126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6">
        <f t="shared" si="0"/>
        <v>44764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0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208">
        <f t="shared" si="0"/>
        <v>44765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6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6">
        <f t="shared" si="0"/>
        <v>44766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06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206">
        <f t="shared" si="0"/>
        <v>44767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6">
        <f t="shared" si="0"/>
        <v>44768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2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6">
        <f t="shared" si="0"/>
        <v>44769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0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6">
        <f t="shared" si="0"/>
        <v>44770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0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6">
        <f t="shared" si="0"/>
        <v>44771</v>
      </c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0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208">
        <f t="shared" si="0"/>
        <v>44772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6">
        <f t="shared" si="0"/>
        <v>44773</v>
      </c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06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R40" s="2"/>
    </row>
    <row r="41" spans="1:1028" ht="15" customHeight="1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36</v>
      </c>
      <c r="N41" s="140"/>
      <c r="O41" s="64">
        <f>N2*O4</f>
        <v>0</v>
      </c>
    </row>
    <row r="42" spans="1:1028">
      <c r="A42" s="74"/>
      <c r="B42" s="54"/>
      <c r="C42" s="62"/>
      <c r="D42" s="62"/>
      <c r="E42" s="62"/>
      <c r="F42" s="62"/>
      <c r="G42" s="62"/>
      <c r="H42" s="62"/>
      <c r="I42" s="62"/>
      <c r="J42" s="62"/>
      <c r="K42" s="62"/>
      <c r="M42" s="139" t="s">
        <v>16</v>
      </c>
      <c r="N42" s="140"/>
      <c r="O42" s="64">
        <f>IF(O39&gt;O41,O39-O41,0)</f>
        <v>0</v>
      </c>
    </row>
    <row r="43" spans="1:1028">
      <c r="A43" s="74"/>
      <c r="B43" s="198"/>
      <c r="C43" s="198"/>
      <c r="D43" s="198"/>
      <c r="E43" s="198"/>
      <c r="F43" s="198"/>
      <c r="G43" s="198"/>
      <c r="H43" s="198"/>
      <c r="I43" s="198"/>
      <c r="J43" s="198"/>
      <c r="K43" s="198"/>
    </row>
  </sheetData>
  <mergeCells count="40">
    <mergeCell ref="B31:N31"/>
    <mergeCell ref="B32:N32"/>
    <mergeCell ref="B33:N33"/>
    <mergeCell ref="M40:N40"/>
    <mergeCell ref="B43:K43"/>
    <mergeCell ref="B34:N34"/>
    <mergeCell ref="B35:N35"/>
    <mergeCell ref="B36:N36"/>
    <mergeCell ref="B37:N37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9"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MO43"/>
  <sheetViews>
    <sheetView showGridLines="0" zoomScale="85" zoomScaleNormal="85" workbookViewId="0">
      <selection activeCell="A33" sqref="A33:O33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4.42578125" style="1"/>
    <col min="17" max="17" width="9.5703125" style="1"/>
    <col min="18" max="18" width="14.85546875" style="1"/>
    <col min="19" max="19" width="32.42578125" style="1"/>
    <col min="20" max="1029" width="9" style="1"/>
  </cols>
  <sheetData>
    <row r="1" spans="1:1028" ht="20.25" customHeight="1" thickBot="1">
      <c r="A1" s="92" t="s">
        <v>0</v>
      </c>
      <c r="B1" s="48" t="str">
        <f>'2022'!B2</f>
        <v>Nr.</v>
      </c>
      <c r="C1" s="182" t="str">
        <f>'2022'!C2:F2</f>
        <v>Naam</v>
      </c>
      <c r="D1" s="182"/>
      <c r="E1" s="182"/>
      <c r="F1" s="182"/>
      <c r="L1"/>
      <c r="N1" s="131">
        <f>'2022'!$G$11</f>
        <v>0</v>
      </c>
      <c r="O1" s="132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83" t="s">
        <v>1</v>
      </c>
      <c r="B2" s="183"/>
      <c r="C2" s="182" t="str">
        <f>'2022'!C3:F3</f>
        <v>Naam</v>
      </c>
      <c r="D2" s="182"/>
      <c r="E2" s="182"/>
      <c r="F2" s="182"/>
      <c r="L2"/>
      <c r="N2" s="134">
        <f>'2022'!$G$12</f>
        <v>0</v>
      </c>
      <c r="O2" s="135" t="s">
        <v>55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2" t="s">
        <v>2</v>
      </c>
      <c r="B3" s="93"/>
      <c r="C3" s="182" t="str">
        <f>'2022'!C4:F4</f>
        <v>Naam</v>
      </c>
      <c r="D3" s="182"/>
      <c r="E3" s="182"/>
      <c r="F3" s="18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2" t="s">
        <v>3</v>
      </c>
      <c r="B4" s="93"/>
      <c r="C4" s="182" t="str">
        <f>'2022'!C5:F5</f>
        <v>Naam</v>
      </c>
      <c r="D4" s="182"/>
      <c r="E4" s="182"/>
      <c r="F4" s="182"/>
      <c r="L4" s="2"/>
      <c r="M4" s="130" t="s">
        <v>56</v>
      </c>
      <c r="N4" s="130"/>
      <c r="O4" s="137">
        <v>22</v>
      </c>
      <c r="P4" s="14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30</v>
      </c>
      <c r="B6" s="185" t="s">
        <v>31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02" t="s">
        <v>32</v>
      </c>
    </row>
    <row r="7" spans="1:1028">
      <c r="A7" s="224">
        <v>44774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113">
        <f>A7+1</f>
        <v>44775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127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113">
        <f t="shared" ref="A9:A37" si="0">A8+1</f>
        <v>44776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11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13">
        <f t="shared" si="0"/>
        <v>44777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11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13">
        <f t="shared" si="0"/>
        <v>44778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11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227">
        <f t="shared" si="0"/>
        <v>44779</v>
      </c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116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112">
        <f t="shared" si="0"/>
        <v>44780</v>
      </c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116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224">
        <f t="shared" si="0"/>
        <v>44781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6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113">
        <f t="shared" si="0"/>
        <v>44782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127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113">
        <f t="shared" si="0"/>
        <v>44783</v>
      </c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11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13">
        <f t="shared" si="0"/>
        <v>44784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11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113">
        <f t="shared" si="0"/>
        <v>44785</v>
      </c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11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227">
        <f t="shared" si="0"/>
        <v>44786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112">
        <f t="shared" si="0"/>
        <v>44787</v>
      </c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116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114">
        <f t="shared" si="0"/>
        <v>44788</v>
      </c>
      <c r="B21" s="204" t="s">
        <v>41</v>
      </c>
      <c r="C21" s="204"/>
      <c r="D21" s="204"/>
      <c r="E21" s="204"/>
      <c r="F21" s="204"/>
      <c r="G21" s="204"/>
      <c r="H21" s="204"/>
      <c r="I21" s="204"/>
      <c r="J21" s="204"/>
      <c r="K21" s="204"/>
      <c r="L21" s="204">
        <v>1</v>
      </c>
      <c r="M21" s="204">
        <v>1</v>
      </c>
      <c r="N21" s="204">
        <v>1</v>
      </c>
      <c r="O21" s="12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113">
        <f t="shared" si="0"/>
        <v>44789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127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113">
        <f t="shared" si="0"/>
        <v>44790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11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13">
        <f t="shared" si="0"/>
        <v>44791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11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113">
        <f t="shared" si="0"/>
        <v>44792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11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227">
        <f t="shared" si="0"/>
        <v>44793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9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12">
        <f t="shared" si="0"/>
        <v>44794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116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224">
        <f t="shared" si="0"/>
        <v>44795</v>
      </c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113">
        <f t="shared" si="0"/>
        <v>44796</v>
      </c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127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13">
        <f t="shared" si="0"/>
        <v>44797</v>
      </c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11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13">
        <f t="shared" si="0"/>
        <v>44798</v>
      </c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11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113">
        <f t="shared" si="0"/>
        <v>44799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11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227">
        <f t="shared" si="0"/>
        <v>44800</v>
      </c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9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112">
        <f t="shared" si="0"/>
        <v>44801</v>
      </c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116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224">
        <f t="shared" si="0"/>
        <v>44802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6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13">
        <f t="shared" si="0"/>
        <v>44803</v>
      </c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127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13">
        <f t="shared" si="0"/>
        <v>44804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115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7" t="s">
        <v>34</v>
      </c>
      <c r="B39" s="58"/>
      <c r="C39" s="58"/>
      <c r="D39" s="58"/>
      <c r="E39" s="58"/>
      <c r="F39" s="46"/>
      <c r="G39" s="46"/>
      <c r="H39" s="46"/>
      <c r="I39" s="46"/>
      <c r="J39" s="46"/>
      <c r="K39" s="46"/>
      <c r="L39" s="71" t="s">
        <v>34</v>
      </c>
      <c r="M39" s="193" t="s">
        <v>35</v>
      </c>
      <c r="N39" s="193"/>
      <c r="O39" s="60">
        <f>SUM(O7:O37)</f>
        <v>0</v>
      </c>
    </row>
    <row r="40" spans="1:1028" ht="15" customHeight="1">
      <c r="A40" s="61" t="str">
        <f>C3</f>
        <v>Naam</v>
      </c>
      <c r="B40" s="54"/>
      <c r="C40" s="62"/>
      <c r="D40" s="62"/>
      <c r="E40" s="62"/>
      <c r="F40"/>
      <c r="G40"/>
      <c r="H40"/>
      <c r="I40"/>
      <c r="J40"/>
      <c r="K40"/>
      <c r="L40" s="72" t="str">
        <f>C4</f>
        <v>Naam</v>
      </c>
      <c r="M40" s="194"/>
      <c r="N40" s="194"/>
      <c r="O40" s="121"/>
      <c r="R40" s="2"/>
    </row>
    <row r="41" spans="1:1028" ht="15" customHeight="1">
      <c r="A41" s="73"/>
      <c r="B41" s="54"/>
      <c r="C41" s="62"/>
      <c r="D41" s="62"/>
      <c r="E41" s="62"/>
      <c r="F41" s="62"/>
      <c r="G41" s="62"/>
      <c r="H41" s="62"/>
      <c r="I41" s="62"/>
      <c r="J41" s="62"/>
      <c r="K41" s="62"/>
      <c r="L41" s="67"/>
      <c r="M41" s="139" t="s">
        <v>36</v>
      </c>
      <c r="N41" s="140"/>
      <c r="O41" s="64">
        <f>N2*O4</f>
        <v>0</v>
      </c>
    </row>
    <row r="42" spans="1:1028" ht="15.75">
      <c r="A42" s="73"/>
      <c r="B42" s="54"/>
      <c r="C42" s="62"/>
      <c r="D42" s="62"/>
      <c r="E42" s="62"/>
      <c r="F42" s="62"/>
      <c r="G42" s="62"/>
      <c r="H42" s="62"/>
      <c r="I42" s="62"/>
      <c r="J42" s="62"/>
      <c r="K42" s="62"/>
      <c r="M42" s="139" t="s">
        <v>16</v>
      </c>
      <c r="N42" s="140"/>
      <c r="O42" s="64">
        <f>IF(O39&gt;O41,O39-O41,0)</f>
        <v>0</v>
      </c>
    </row>
    <row r="43" spans="1:1028">
      <c r="A43" s="74"/>
      <c r="B43" s="198"/>
      <c r="C43" s="198"/>
      <c r="D43" s="198"/>
      <c r="E43" s="198"/>
      <c r="F43" s="198"/>
      <c r="G43" s="198"/>
      <c r="H43" s="198"/>
      <c r="I43" s="198"/>
      <c r="J43" s="198"/>
      <c r="K43" s="198"/>
    </row>
  </sheetData>
  <mergeCells count="40">
    <mergeCell ref="B31:N31"/>
    <mergeCell ref="B32:N32"/>
    <mergeCell ref="B33:N33"/>
    <mergeCell ref="M40:N40"/>
    <mergeCell ref="B43:K43"/>
    <mergeCell ref="B34:N34"/>
    <mergeCell ref="B35:N35"/>
    <mergeCell ref="B36:N36"/>
    <mergeCell ref="B37:N37"/>
    <mergeCell ref="M39:N39"/>
    <mergeCell ref="B26:N26"/>
    <mergeCell ref="B27:N27"/>
    <mergeCell ref="B28:N28"/>
    <mergeCell ref="B29:N29"/>
    <mergeCell ref="B30:N30"/>
    <mergeCell ref="B21:N21"/>
    <mergeCell ref="B22:N22"/>
    <mergeCell ref="B23:N23"/>
    <mergeCell ref="B24:N24"/>
    <mergeCell ref="B25:N25"/>
    <mergeCell ref="B16:N16"/>
    <mergeCell ref="B17:N17"/>
    <mergeCell ref="B18:N18"/>
    <mergeCell ref="B19:N19"/>
    <mergeCell ref="B20:N20"/>
    <mergeCell ref="B11:N11"/>
    <mergeCell ref="B12:N12"/>
    <mergeCell ref="B13:N13"/>
    <mergeCell ref="B14:N14"/>
    <mergeCell ref="B15:N15"/>
    <mergeCell ref="B6:N6"/>
    <mergeCell ref="B7:N7"/>
    <mergeCell ref="B8:N8"/>
    <mergeCell ref="B9:N9"/>
    <mergeCell ref="B10:N10"/>
    <mergeCell ref="C1:F1"/>
    <mergeCell ref="A2:B2"/>
    <mergeCell ref="C2:F2"/>
    <mergeCell ref="C3:F3"/>
    <mergeCell ref="C4:F4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13</vt:i4>
      </vt:variant>
    </vt:vector>
  </HeadingPairs>
  <TitlesOfParts>
    <vt:vector size="26" baseType="lpstr">
      <vt:lpstr>2022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'01'!Afdrukbereik</vt:lpstr>
      <vt:lpstr>'02'!Afdrukbereik</vt:lpstr>
      <vt:lpstr>'03'!Afdrukbereik</vt:lpstr>
      <vt:lpstr>'04'!Afdrukbereik</vt:lpstr>
      <vt:lpstr>'05'!Afdrukbereik</vt:lpstr>
      <vt:lpstr>'06'!Afdrukbereik</vt:lpstr>
      <vt:lpstr>'07'!Afdrukbereik</vt:lpstr>
      <vt:lpstr>'08'!Afdrukbereik</vt:lpstr>
      <vt:lpstr>'09'!Afdrukbereik</vt:lpstr>
      <vt:lpstr>'10'!Afdrukbereik</vt:lpstr>
      <vt:lpstr>'11'!Afdrukbereik</vt:lpstr>
      <vt:lpstr>'12'!Afdrukbereik</vt:lpstr>
      <vt:lpstr>'2022'!Afdrukbereik</vt:lpstr>
    </vt:vector>
  </TitlesOfParts>
  <Company>Provinciebestuur West-Vlaanderen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Pirotte Stephane</dc:creator>
  <dc:description/>
  <cp:lastModifiedBy>Demeester Sandra</cp:lastModifiedBy>
  <cp:revision>1</cp:revision>
  <cp:lastPrinted>2017-05-17T13:26:57Z</cp:lastPrinted>
  <dcterms:created xsi:type="dcterms:W3CDTF">2016-02-10T09:14:33Z</dcterms:created>
  <dcterms:modified xsi:type="dcterms:W3CDTF">2022-01-04T15:32:30Z</dcterms:modified>
  <dc:language>nl-BE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Provinciebestuur West-Vlaanderen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