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00_CONTROLECEL\FWVL\Voorbeeldmodellen\2021\"/>
    </mc:Choice>
  </mc:AlternateContent>
  <bookViews>
    <workbookView xWindow="0" yWindow="0" windowWidth="28800" windowHeight="11832" tabRatio="991"/>
  </bookViews>
  <sheets>
    <sheet name="2021" sheetId="1" r:id="rId1"/>
    <sheet name="01" sheetId="2" r:id="rId2"/>
    <sheet name="02" sheetId="3" r:id="rId3"/>
    <sheet name="03" sheetId="4" r:id="rId4"/>
    <sheet name="04" sheetId="5" r:id="rId5"/>
    <sheet name="05" sheetId="6" r:id="rId6"/>
    <sheet name="06" sheetId="7" r:id="rId7"/>
    <sheet name="07" sheetId="8" r:id="rId8"/>
    <sheet name="08" sheetId="9" r:id="rId9"/>
    <sheet name="09" sheetId="10" r:id="rId10"/>
    <sheet name="10" sheetId="11" r:id="rId11"/>
    <sheet name="11" sheetId="12" r:id="rId12"/>
    <sheet name="12" sheetId="13" r:id="rId13"/>
  </sheets>
  <definedNames>
    <definedName name="_xlnm.Print_Area" localSheetId="1">'01'!$A$1:$O$41</definedName>
    <definedName name="_xlnm.Print_Area" localSheetId="2">'02'!$A$1:$O$40</definedName>
    <definedName name="_xlnm.Print_Area" localSheetId="3">'03'!$A$1:$O$41</definedName>
    <definedName name="_xlnm.Print_Area" localSheetId="4">'04'!$A$1:$O$41</definedName>
    <definedName name="_xlnm.Print_Area" localSheetId="5">'05'!$A$1:$O$41</definedName>
    <definedName name="_xlnm.Print_Area" localSheetId="6">'06'!$A$1:$O$41</definedName>
    <definedName name="_xlnm.Print_Area" localSheetId="7">'07'!$A$1:$O$41</definedName>
    <definedName name="_xlnm.Print_Area" localSheetId="8">'08'!$A$1:$O$41</definedName>
    <definedName name="_xlnm.Print_Area" localSheetId="9">'09'!$A$1:$O$41</definedName>
    <definedName name="_xlnm.Print_Area" localSheetId="10">'10'!$A$1:$O$41</definedName>
    <definedName name="_xlnm.Print_Area" localSheetId="11">'11'!$A$1:$O$41</definedName>
    <definedName name="_xlnm.Print_Area" localSheetId="12">'12'!$A$1:$O$41</definedName>
    <definedName name="_xlnm.Print_Area" localSheetId="0">'2021'!$A$1:$I$39</definedName>
  </definedNames>
  <calcPr calcId="162913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8" i="13" l="1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7" i="13"/>
  <c r="P39" i="13" s="1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38" i="12" s="1"/>
  <c r="P29" i="12"/>
  <c r="P30" i="12"/>
  <c r="P31" i="12"/>
  <c r="P32" i="12"/>
  <c r="P33" i="12"/>
  <c r="P34" i="12"/>
  <c r="P35" i="12"/>
  <c r="P36" i="12"/>
  <c r="P7" i="12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39" i="11" s="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7" i="11"/>
  <c r="P30" i="10"/>
  <c r="P38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1" i="10"/>
  <c r="P32" i="10"/>
  <c r="P33" i="10"/>
  <c r="P34" i="10"/>
  <c r="P35" i="10"/>
  <c r="P36" i="10"/>
  <c r="P7" i="10"/>
  <c r="P8" i="9"/>
  <c r="P9" i="9"/>
  <c r="P10" i="9"/>
  <c r="P11" i="9"/>
  <c r="P12" i="9"/>
  <c r="P13" i="9"/>
  <c r="P14" i="9"/>
  <c r="P15" i="9"/>
  <c r="P16" i="9"/>
  <c r="P39" i="9" s="1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7" i="9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9" i="8" s="1"/>
  <c r="P33" i="8"/>
  <c r="P34" i="8"/>
  <c r="P35" i="8"/>
  <c r="P36" i="8"/>
  <c r="P7" i="8"/>
  <c r="P8" i="7"/>
  <c r="P9" i="7"/>
  <c r="P38" i="7" s="1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7" i="7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39" i="6" s="1"/>
  <c r="P28" i="6"/>
  <c r="P29" i="6"/>
  <c r="P30" i="6"/>
  <c r="P31" i="6"/>
  <c r="P32" i="6"/>
  <c r="P33" i="6"/>
  <c r="P34" i="6"/>
  <c r="P35" i="6"/>
  <c r="P36" i="6"/>
  <c r="P37" i="6"/>
  <c r="P7" i="6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38" i="5" s="1"/>
  <c r="P26" i="5"/>
  <c r="P27" i="5"/>
  <c r="P28" i="5"/>
  <c r="P29" i="5"/>
  <c r="P30" i="5"/>
  <c r="P31" i="5"/>
  <c r="P32" i="5"/>
  <c r="P33" i="5"/>
  <c r="P34" i="5"/>
  <c r="P35" i="5"/>
  <c r="P36" i="5"/>
  <c r="P7" i="5"/>
  <c r="P39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7" i="4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6" i="3" s="1"/>
  <c r="P31" i="3"/>
  <c r="P32" i="3"/>
  <c r="P33" i="3"/>
  <c r="P34" i="3"/>
  <c r="P7" i="3"/>
  <c r="P10" i="2"/>
  <c r="P8" i="2"/>
  <c r="P9" i="2"/>
  <c r="P11" i="2"/>
  <c r="P39" i="2" s="1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7" i="2"/>
  <c r="N2" i="13" l="1"/>
  <c r="P41" i="13" s="1"/>
  <c r="P42" i="13" s="1"/>
  <c r="N1" i="13"/>
  <c r="N2" i="12"/>
  <c r="P40" i="12" s="1"/>
  <c r="P41" i="12" s="1"/>
  <c r="N1" i="12"/>
  <c r="N2" i="11"/>
  <c r="P41" i="11" s="1"/>
  <c r="N1" i="11"/>
  <c r="N2" i="10"/>
  <c r="P40" i="10" s="1"/>
  <c r="P41" i="10" s="1"/>
  <c r="N1" i="10"/>
  <c r="N2" i="9"/>
  <c r="N1" i="9"/>
  <c r="N2" i="8"/>
  <c r="P41" i="8" s="1"/>
  <c r="P42" i="8" s="1"/>
  <c r="N1" i="8"/>
  <c r="N2" i="7"/>
  <c r="P40" i="7" s="1"/>
  <c r="N1" i="7"/>
  <c r="N2" i="6"/>
  <c r="P41" i="6" s="1"/>
  <c r="N1" i="6"/>
  <c r="N2" i="5"/>
  <c r="P40" i="5" s="1"/>
  <c r="P41" i="5" s="1"/>
  <c r="N1" i="5"/>
  <c r="N2" i="4"/>
  <c r="P41" i="4" s="1"/>
  <c r="N1" i="4"/>
  <c r="P41" i="9"/>
  <c r="P42" i="9" s="1"/>
  <c r="N2" i="3"/>
  <c r="P38" i="3" s="1"/>
  <c r="N1" i="3"/>
  <c r="N2" i="2" l="1"/>
  <c r="P41" i="2" s="1"/>
  <c r="P42" i="2" s="1"/>
  <c r="N1" i="2"/>
  <c r="P41" i="7" l="1"/>
  <c r="A8" i="13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9" i="10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8" i="10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9" i="7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8" i="7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8" i="6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D13" i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C19" i="1" l="1"/>
  <c r="P39" i="3" l="1"/>
  <c r="C4" i="13"/>
  <c r="C3" i="13"/>
  <c r="C2" i="13"/>
  <c r="C1" i="13"/>
  <c r="B1" i="13"/>
  <c r="C4" i="12"/>
  <c r="C3" i="12"/>
  <c r="C2" i="12"/>
  <c r="C1" i="12"/>
  <c r="B1" i="12"/>
  <c r="C4" i="11"/>
  <c r="C3" i="11"/>
  <c r="C2" i="11"/>
  <c r="C1" i="11"/>
  <c r="B1" i="11"/>
  <c r="C4" i="10"/>
  <c r="C3" i="10"/>
  <c r="C2" i="10"/>
  <c r="C1" i="10"/>
  <c r="B1" i="10"/>
  <c r="C4" i="9"/>
  <c r="C3" i="9"/>
  <c r="C2" i="9"/>
  <c r="C1" i="9"/>
  <c r="B1" i="9"/>
  <c r="C4" i="8"/>
  <c r="C3" i="8"/>
  <c r="C2" i="8"/>
  <c r="C1" i="8"/>
  <c r="B1" i="8"/>
  <c r="C4" i="7"/>
  <c r="C3" i="7"/>
  <c r="C2" i="7"/>
  <c r="C1" i="7"/>
  <c r="B1" i="7"/>
  <c r="C4" i="6"/>
  <c r="C3" i="6"/>
  <c r="C2" i="6"/>
  <c r="C1" i="6"/>
  <c r="B1" i="6"/>
  <c r="C4" i="5"/>
  <c r="C3" i="5"/>
  <c r="C2" i="5"/>
  <c r="C1" i="5"/>
  <c r="B1" i="5"/>
  <c r="C4" i="4"/>
  <c r="C3" i="4"/>
  <c r="C2" i="4"/>
  <c r="C1" i="4"/>
  <c r="B1" i="4"/>
  <c r="C4" i="3"/>
  <c r="C3" i="3"/>
  <c r="C2" i="3"/>
  <c r="C1" i="3"/>
  <c r="B1" i="3"/>
  <c r="A36" i="1" l="1"/>
  <c r="A37" i="1" l="1"/>
  <c r="C30" i="1"/>
  <c r="L40" i="13"/>
  <c r="A40" i="13"/>
  <c r="C29" i="1"/>
  <c r="L39" i="12"/>
  <c r="A39" i="12"/>
  <c r="L40" i="11"/>
  <c r="A40" i="11"/>
  <c r="C27" i="1"/>
  <c r="L39" i="10"/>
  <c r="A39" i="10"/>
  <c r="C26" i="1"/>
  <c r="L40" i="9"/>
  <c r="A40" i="9"/>
  <c r="C25" i="1"/>
  <c r="L40" i="8"/>
  <c r="A40" i="8"/>
  <c r="C24" i="1"/>
  <c r="L39" i="7"/>
  <c r="A39" i="7"/>
  <c r="L40" i="6"/>
  <c r="A40" i="6"/>
  <c r="C22" i="1"/>
  <c r="L39" i="5"/>
  <c r="A39" i="5"/>
  <c r="L40" i="4"/>
  <c r="A40" i="4"/>
  <c r="C20" i="1"/>
  <c r="L37" i="3"/>
  <c r="A37" i="3"/>
  <c r="C4" i="2"/>
  <c r="L40" i="2" s="1"/>
  <c r="C3" i="2"/>
  <c r="A40" i="2" s="1"/>
  <c r="C2" i="2"/>
  <c r="C1" i="2"/>
  <c r="B1" i="2"/>
  <c r="D14" i="1"/>
  <c r="C23" i="1" l="1"/>
  <c r="D23" i="1" s="1"/>
  <c r="P42" i="6"/>
  <c r="C21" i="1"/>
  <c r="D21" i="1" s="1"/>
  <c r="P42" i="4"/>
  <c r="C28" i="1"/>
  <c r="P42" i="11"/>
  <c r="A38" i="1"/>
  <c r="D29" i="1"/>
  <c r="D24" i="1"/>
  <c r="D20" i="1"/>
  <c r="D30" i="1"/>
  <c r="D22" i="1"/>
  <c r="D26" i="1"/>
  <c r="D19" i="1"/>
  <c r="D25" i="1"/>
  <c r="D27" i="1"/>
  <c r="C31" i="1" l="1"/>
  <c r="D28" i="1"/>
  <c r="C38" i="1" s="1"/>
  <c r="C37" i="1"/>
  <c r="C36" i="1"/>
  <c r="D31" i="1"/>
  <c r="C39" i="1" l="1"/>
</calcChain>
</file>

<file path=xl/comments1.xml><?xml version="1.0" encoding="utf-8"?>
<comments xmlns="http://schemas.openxmlformats.org/spreadsheetml/2006/main">
  <authors>
    <author>Pirotte Stephane</author>
  </authors>
  <commentList>
    <comment ref="G11" authorId="0" shapeId="0">
      <text>
        <r>
          <rPr>
            <b/>
            <sz val="9"/>
            <color indexed="81"/>
            <rFont val="Tahoma"/>
            <family val="2"/>
          </rPr>
          <t>In te vullen:</t>
        </r>
        <r>
          <rPr>
            <sz val="9"/>
            <color indexed="81"/>
            <rFont val="Tahoma"/>
            <family val="2"/>
          </rPr>
          <t xml:space="preserve">
De contractuele uren van het personeelslid binnen de organistie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In te vullen:</t>
        </r>
        <r>
          <rPr>
            <sz val="9"/>
            <color indexed="81"/>
            <rFont val="Tahoma"/>
            <family val="2"/>
          </rPr>
          <t xml:space="preserve">
Volgens contract, bv:
* 4/5e: 80%
* halftijds: 50%</t>
        </r>
      </text>
    </comment>
  </commentList>
</comments>
</file>

<file path=xl/sharedStrings.xml><?xml version="1.0" encoding="utf-8"?>
<sst xmlns="http://schemas.openxmlformats.org/spreadsheetml/2006/main" count="250" uniqueCount="61">
  <si>
    <t>Project</t>
  </si>
  <si>
    <t>Partner</t>
  </si>
  <si>
    <t>Personeelslid</t>
  </si>
  <si>
    <t>Leidinggevende</t>
  </si>
  <si>
    <t xml:space="preserve">Startdatum </t>
  </si>
  <si>
    <t>Jaar</t>
  </si>
  <si>
    <t>Berekening SUT</t>
  </si>
  <si>
    <t>Arbeidregime</t>
  </si>
  <si>
    <t>Bruto Januari / 1e volle maand</t>
  </si>
  <si>
    <t>uur/week</t>
  </si>
  <si>
    <t>Tewerkstellings%</t>
  </si>
  <si>
    <t>Brutowedde verrekend naar 100%</t>
  </si>
  <si>
    <t>Overzicht</t>
  </si>
  <si>
    <t>Maand</t>
  </si>
  <si>
    <t>Totaal
Uren</t>
  </si>
  <si>
    <t>Personeel
kost</t>
  </si>
  <si>
    <t>Overuren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</si>
  <si>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</si>
  <si>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</si>
  <si>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</si>
  <si>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</si>
  <si>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</si>
  <si>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</si>
  <si>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</si>
  <si>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</si>
  <si>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</si>
  <si>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</si>
  <si>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</si>
  <si>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</si>
  <si>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Berekening</t>
  </si>
  <si>
    <t>Datum</t>
  </si>
  <si>
    <t>Omschrijving taken</t>
  </si>
  <si>
    <t>Nieuwjaarsdag</t>
  </si>
  <si>
    <t>Datum &amp; handtekening</t>
  </si>
  <si>
    <t>Projecturen</t>
  </si>
  <si>
    <t>Contractuele uren</t>
  </si>
  <si>
    <t>Paasmaandag</t>
  </si>
  <si>
    <t>Dag van de arbeid</t>
  </si>
  <si>
    <t>O.L.H. - Hemelvaart</t>
  </si>
  <si>
    <t>Nationale Feestdag</t>
  </si>
  <si>
    <t>O.L.V. - Hemelvaart</t>
  </si>
  <si>
    <t>Allerheiligen</t>
  </si>
  <si>
    <t>Wapenstilstand</t>
  </si>
  <si>
    <t>Kerstdag</t>
  </si>
  <si>
    <t>Periode</t>
  </si>
  <si>
    <t>Nr.</t>
  </si>
  <si>
    <t>Naam</t>
  </si>
  <si>
    <t>Maandag</t>
  </si>
  <si>
    <t>Dinsdag</t>
  </si>
  <si>
    <t>Woensdag</t>
  </si>
  <si>
    <t>Donderdag</t>
  </si>
  <si>
    <t>Vrijdag</t>
  </si>
  <si>
    <t>Weekschema</t>
  </si>
  <si>
    <t>Pinkstermaandag</t>
  </si>
  <si>
    <t>SUT 2021</t>
  </si>
  <si>
    <t>Totaal 2021</t>
  </si>
  <si>
    <t>Totaal 2011</t>
  </si>
  <si>
    <t>uur/dag</t>
  </si>
  <si>
    <t># werkdagen</t>
  </si>
  <si>
    <r>
      <t xml:space="preserve">TOTAAL
</t>
    </r>
    <r>
      <rPr>
        <b/>
        <sz val="11"/>
        <color theme="0"/>
        <rFont val="Calibri"/>
        <family val="2"/>
        <scheme val="minor"/>
      </rPr>
      <t>u:mm</t>
    </r>
  </si>
  <si>
    <r>
      <t xml:space="preserve">TOTAAL
</t>
    </r>
    <r>
      <rPr>
        <b/>
        <sz val="11"/>
        <color theme="0"/>
        <rFont val="Calibri"/>
        <family val="2"/>
        <scheme val="minor"/>
      </rPr>
      <t>decimaal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</si>
</sst>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\$* #,##0.00_);_(\$* \(#,##0.00\);_(\$* \-??_);_(@_)"/>
    <numFmt numFmtId="165" formatCode="d\-mm\-yy;@"/>
    <numFmt numFmtId="166" formatCode="d/mm/yy;@"/>
    <numFmt numFmtId="167" formatCode="&quot;€ &quot;#,##0.00"/>
    <numFmt numFmtId="168" formatCode="0.00;\-0;;@"/>
    <numFmt numFmtId="169" formatCode="&quot;€ &quot;#,##0.00;"/>
    <numFmt numFmtId="170" formatCode="_(&quot;$&quot;* #,##0.00_);_(&quot;$&quot;* \(#,##0.00\);_(&quot;$&quot;* &quot;-&quot;??_);_(@_)"/>
    <numFmt numFmtId="171" formatCode="[h]:mm"/>
  </numFmts>
  <fonts count="37">
    <font>
      <sz val="11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2"/>
      <color rgb="FF336699"/>
      <name val="Calibri"/>
      <family val="2"/>
      <charset val="1"/>
    </font>
    <font>
      <b/>
      <sz val="11"/>
      <color rgb="FF336699"/>
      <name val="Calibri"/>
      <family val="2"/>
      <charset val="1"/>
    </font>
    <font>
      <sz val="10"/>
      <color rgb="FF336699"/>
      <name val="Calibri"/>
      <family val="2"/>
      <charset val="1"/>
    </font>
    <font>
      <sz val="12"/>
      <color rgb="FF000000"/>
      <name val="Calibri"/>
      <family val="2"/>
      <charset val="1"/>
    </font>
    <font>
      <b/>
      <i/>
      <sz val="32"/>
      <color rgb="FF336699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1F4E79"/>
      <name val="Calibri"/>
      <family val="2"/>
      <charset val="1"/>
    </font>
    <font>
      <b/>
      <sz val="11"/>
      <color rgb="FF1F4E79"/>
      <name val="Calibri"/>
      <family val="2"/>
      <charset val="1"/>
    </font>
    <font>
      <b/>
      <sz val="10"/>
      <color rgb="FF1F4E79"/>
      <name val="Calibri"/>
      <family val="2"/>
      <charset val="1"/>
    </font>
    <font>
      <u/>
      <sz val="10"/>
      <color rgb="FF1F4E79"/>
      <name val="Calibri"/>
      <family val="2"/>
      <charset val="1"/>
    </font>
    <font>
      <b/>
      <u/>
      <sz val="10"/>
      <color rgb="FF1F4E79"/>
      <name val="Calibri"/>
      <family val="2"/>
      <charset val="1"/>
    </font>
    <font>
      <b/>
      <sz val="14"/>
      <color rgb="FF336699"/>
      <name val="Calibri"/>
      <family val="2"/>
      <charset val="1"/>
    </font>
    <font>
      <b/>
      <sz val="13"/>
      <color rgb="FF336699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u/>
      <sz val="11"/>
      <color rgb="FF336699"/>
      <name val="Calibri"/>
      <family val="2"/>
      <charset val="1"/>
    </font>
    <font>
      <b/>
      <sz val="10"/>
      <name val="FlandersArtSans-Regular"/>
      <family val="2"/>
      <charset val="1"/>
    </font>
    <font>
      <sz val="10"/>
      <name val="FlandersArtSans-Regular"/>
      <family val="2"/>
      <charset val="1"/>
    </font>
    <font>
      <b/>
      <sz val="16"/>
      <color rgb="FF336699"/>
      <name val="Calibri"/>
      <family val="2"/>
      <charset val="1"/>
    </font>
    <font>
      <b/>
      <u/>
      <sz val="11"/>
      <color rgb="FFFFFFFF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rgb="FF336699"/>
      <name val="Calibri"/>
      <family val="2"/>
      <scheme val="minor"/>
    </font>
    <font>
      <sz val="10"/>
      <color theme="4" tint="0.7999816888943144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336699"/>
      <name val="Calibri"/>
      <family val="2"/>
    </font>
    <font>
      <b/>
      <u/>
      <sz val="11"/>
      <name val="Calibri"/>
      <family val="2"/>
      <charset val="1"/>
    </font>
    <font>
      <b/>
      <sz val="11"/>
      <color rgb="FF336699"/>
      <name val="Calibri"/>
      <family val="2"/>
      <charset val="1"/>
      <scheme val="minor"/>
    </font>
    <font>
      <sz val="11"/>
      <color rgb="FF336699"/>
      <name val="Calibri"/>
      <family val="2"/>
      <charset val="1"/>
    </font>
    <font>
      <b/>
      <sz val="14"/>
      <color rgb="FF336699"/>
      <name val="Calibri"/>
      <family val="2"/>
      <scheme val="minor"/>
    </font>
    <font>
      <b/>
      <sz val="13"/>
      <color rgb="FF33669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EEBF7"/>
        <bgColor rgb="FFE2F0D9"/>
      </patternFill>
    </fill>
    <fill>
      <patternFill patternType="solid">
        <fgColor rgb="FF336699"/>
        <bgColor rgb="FF2F5597"/>
      </patternFill>
    </fill>
    <fill>
      <patternFill patternType="solid">
        <fgColor rgb="FF9DC3E6"/>
        <bgColor rgb="FFCCCCFF"/>
      </patternFill>
    </fill>
    <fill>
      <patternFill patternType="solid">
        <fgColor rgb="FFFF9999"/>
        <bgColor rgb="FFFF8080"/>
      </patternFill>
    </fill>
    <fill>
      <patternFill patternType="solid">
        <fgColor rgb="FFFF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336699"/>
        <bgColor rgb="FFFFFFCC"/>
      </patternFill>
    </fill>
    <fill>
      <patternFill patternType="solid">
        <fgColor theme="4" tint="0.79998168889431442"/>
        <bgColor indexed="64"/>
      </patternFill>
    </fill>
  </fills>
  <borders count="87">
    <border>
      <left/>
      <right/>
      <top/>
      <bottom/>
      <diagonal/>
    </border>
    <border>
      <left/>
      <right style="thick">
        <color rgb="FFFFFFFF"/>
      </right>
      <top/>
      <bottom/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/>
      <diagonal/>
    </border>
    <border>
      <left/>
      <right style="medium">
        <color rgb="FFFFFFFF"/>
      </right>
      <top style="thick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/>
      <right/>
      <top/>
      <bottom style="thick">
        <color rgb="FF336699"/>
      </bottom>
      <diagonal/>
    </border>
    <border>
      <left/>
      <right style="medium">
        <color rgb="FFFFFFFF"/>
      </right>
      <top/>
      <bottom style="thick">
        <color rgb="FF336699"/>
      </bottom>
      <diagonal/>
    </border>
    <border>
      <left/>
      <right/>
      <top/>
      <bottom style="thin">
        <color rgb="FF336699"/>
      </bottom>
      <diagonal/>
    </border>
    <border>
      <left style="hair">
        <color rgb="FF2F5597"/>
      </left>
      <right/>
      <top/>
      <bottom style="thick">
        <color rgb="FFFFFFFF"/>
      </bottom>
      <diagonal/>
    </border>
    <border>
      <left/>
      <right style="medium">
        <color rgb="FFFFFFFF"/>
      </right>
      <top/>
      <bottom style="thick">
        <color rgb="FFFFFFFF"/>
      </bottom>
      <diagonal/>
    </border>
    <border>
      <left/>
      <right style="thin">
        <color rgb="FFFFFFFF"/>
      </right>
      <top style="thick">
        <color rgb="FFFFFFFF"/>
      </top>
      <bottom style="medium">
        <color rgb="FFFFFFFF"/>
      </bottom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n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n">
        <color rgb="FFFFFFFF"/>
      </right>
      <top/>
      <bottom style="medium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medium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hair">
        <color rgb="FF2F5597"/>
      </right>
      <top style="thin">
        <color rgb="FFFFFFFF"/>
      </top>
      <bottom style="hair">
        <color rgb="FF2F5597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hair">
        <color rgb="FF2E75B6"/>
      </right>
      <top/>
      <bottom/>
      <diagonal/>
    </border>
    <border>
      <left style="hair">
        <color rgb="FF2E75B6"/>
      </left>
      <right style="hair">
        <color rgb="FF2F5597"/>
      </right>
      <top style="hair">
        <color rgb="FF2E75B6"/>
      </top>
      <bottom style="hair">
        <color rgb="FF2F5597"/>
      </bottom>
      <diagonal/>
    </border>
    <border>
      <left style="hair">
        <color rgb="FF2E75B6"/>
      </left>
      <right style="hair">
        <color rgb="FF2F5597"/>
      </right>
      <top style="hair">
        <color rgb="FF2F5597"/>
      </top>
      <bottom style="hair">
        <color rgb="FF2F5597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rgb="FFFFFFFF"/>
      </top>
      <bottom style="hair">
        <color rgb="FF2F5597"/>
      </bottom>
      <diagonal/>
    </border>
    <border>
      <left style="thick">
        <color rgb="FFFFFFFF"/>
      </left>
      <right style="thick">
        <color rgb="FFFFFFFF"/>
      </right>
      <top/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hair">
        <color rgb="FF2F5597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theme="0"/>
      </top>
      <bottom/>
      <diagonal/>
    </border>
    <border>
      <left/>
      <right style="thick">
        <color rgb="FFFFFFFF"/>
      </right>
      <top style="thick">
        <color theme="0"/>
      </top>
      <bottom/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thin">
        <color theme="0"/>
      </top>
      <bottom style="thin">
        <color theme="0"/>
      </bottom>
      <diagonal/>
    </border>
    <border>
      <left style="medium">
        <color rgb="FFFFFFFF"/>
      </left>
      <right/>
      <top/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rgb="FFFFFFFF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medium">
        <color rgb="FFFFFFFF"/>
      </left>
      <right style="thick">
        <color theme="0"/>
      </right>
      <top style="thick">
        <color rgb="FFFFFFFF"/>
      </top>
      <bottom style="medium">
        <color rgb="FFFFFFFF"/>
      </bottom>
      <diagonal/>
    </border>
    <border>
      <left/>
      <right style="thick">
        <color theme="0"/>
      </right>
      <top style="medium">
        <color rgb="FFFFFFFF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0"/>
      </bottom>
      <diagonal/>
    </border>
    <border>
      <left style="medium">
        <color rgb="FFFFFFFF"/>
      </left>
      <right/>
      <top style="thin">
        <color theme="0"/>
      </top>
      <bottom style="thick">
        <color theme="0"/>
      </bottom>
      <diagonal/>
    </border>
    <border>
      <left/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medium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rgb="FFFFFFFF"/>
      </bottom>
      <diagonal/>
    </border>
    <border>
      <left style="medium">
        <color rgb="FFFFFFFF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FFFFFF"/>
      </top>
      <bottom style="medium">
        <color rgb="FFFFFFFF"/>
      </bottom>
      <diagonal/>
    </border>
    <border>
      <left/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thick">
        <color rgb="FFFFFFFF"/>
      </right>
      <top style="medium">
        <color rgb="FFFFFFFF"/>
      </top>
      <bottom style="thick">
        <color rgb="FFFFFFFF"/>
      </bottom>
      <diagonal/>
    </border>
    <border>
      <left style="hair">
        <color theme="8" tint="-0.249977111117893"/>
      </left>
      <right/>
      <top style="hair">
        <color theme="8" tint="-0.249977111117893"/>
      </top>
      <bottom style="hair">
        <color theme="8" tint="-0.249977111117893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hair">
        <color rgb="FFFFFFFF"/>
      </right>
      <top/>
      <bottom/>
      <diagonal/>
    </border>
    <border>
      <left/>
      <right/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rgb="FF2F5597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rgb="FF336699"/>
      </left>
      <right style="hair">
        <color rgb="FF2F5597"/>
      </right>
      <top style="hair">
        <color rgb="FF336699"/>
      </top>
      <bottom style="hair">
        <color rgb="FF336699"/>
      </bottom>
      <diagonal/>
    </border>
    <border>
      <left style="hair">
        <color rgb="FF336699"/>
      </left>
      <right style="hair">
        <color rgb="FF336699"/>
      </right>
      <top style="hair">
        <color rgb="FF336699"/>
      </top>
      <bottom style="hair">
        <color rgb="FF336699"/>
      </bottom>
      <diagonal/>
    </border>
    <border>
      <left/>
      <right/>
      <top style="hair">
        <color rgb="FF2F5597"/>
      </top>
      <bottom/>
      <diagonal/>
    </border>
    <border>
      <left style="hair">
        <color rgb="FF2E75B6"/>
      </left>
      <right style="hair">
        <color rgb="FF2F5597"/>
      </right>
      <top style="hair">
        <color rgb="FF2E75B6"/>
      </top>
      <bottom/>
      <diagonal/>
    </border>
    <border>
      <left style="hair">
        <color rgb="FF2E75B6"/>
      </left>
      <right/>
      <top style="hair">
        <color rgb="FF2E75B6"/>
      </top>
      <bottom style="hair">
        <color rgb="FF2E75B6"/>
      </bottom>
      <diagonal/>
    </border>
    <border>
      <left/>
      <right style="hair">
        <color rgb="FF2E75B6"/>
      </right>
      <top style="hair">
        <color rgb="FF2E75B6"/>
      </top>
      <bottom style="hair">
        <color rgb="FF2E75B6"/>
      </bottom>
      <diagonal/>
    </border>
    <border>
      <left style="hair">
        <color theme="0"/>
      </left>
      <right/>
      <top/>
      <bottom style="thin">
        <color theme="0"/>
      </bottom>
      <diagonal/>
    </border>
    <border>
      <left/>
      <right/>
      <top/>
      <bottom style="hair">
        <color rgb="FF2E75B6"/>
      </bottom>
      <diagonal/>
    </border>
  </borders>
  <cellStyleXfs count="4">
    <xf numFmtId="0" fontId="0" fillId="0" borderId="0"/>
    <xf numFmtId="164" fontId="22" fillId="0" borderId="0" applyBorder="0" applyProtection="0"/>
    <xf numFmtId="170" fontId="24" fillId="0" borderId="0" applyFont="0" applyFill="0" applyBorder="0" applyAlignment="0" applyProtection="0"/>
    <xf numFmtId="0" fontId="26" fillId="9" borderId="0"/>
  </cellStyleXfs>
  <cellXfs count="245">
    <xf numFmtId="0" fontId="0" fillId="0" borderId="0" xfId="0"/>
    <xf numFmtId="0" fontId="0" fillId="0" borderId="0" xfId="0" applyProtection="1"/>
    <xf numFmtId="0" fontId="0" fillId="0" borderId="0" xfId="0" applyBorder="1" applyProtection="1"/>
    <xf numFmtId="165" fontId="2" fillId="2" borderId="0" xfId="1" applyNumberFormat="1" applyFont="1" applyFill="1" applyBorder="1" applyAlignment="1" applyProtection="1">
      <alignment vertical="center"/>
    </xf>
    <xf numFmtId="165" fontId="2" fillId="3" borderId="2" xfId="1" applyNumberFormat="1" applyFont="1" applyFill="1" applyBorder="1" applyAlignment="1" applyProtection="1">
      <alignment vertical="center"/>
    </xf>
    <xf numFmtId="165" fontId="2" fillId="3" borderId="3" xfId="1" applyNumberFormat="1" applyFont="1" applyFill="1" applyBorder="1" applyAlignment="1" applyProtection="1">
      <alignment vertical="center"/>
    </xf>
    <xf numFmtId="165" fontId="2" fillId="3" borderId="4" xfId="1" applyNumberFormat="1" applyFont="1" applyFill="1" applyBorder="1" applyAlignment="1" applyProtection="1">
      <alignment vertical="center"/>
    </xf>
    <xf numFmtId="165" fontId="3" fillId="2" borderId="0" xfId="1" applyNumberFormat="1" applyFont="1" applyFill="1" applyBorder="1" applyAlignment="1" applyProtection="1">
      <alignment horizontal="right" vertical="center"/>
    </xf>
    <xf numFmtId="166" fontId="2" fillId="3" borderId="5" xfId="1" applyNumberFormat="1" applyFont="1" applyFill="1" applyBorder="1" applyAlignment="1" applyProtection="1">
      <alignment horizontal="center" vertical="center"/>
      <protection locked="0"/>
    </xf>
    <xf numFmtId="1" fontId="2" fillId="3" borderId="0" xfId="1" applyNumberFormat="1" applyFont="1" applyFill="1" applyBorder="1" applyAlignment="1" applyProtection="1">
      <alignment horizontal="left" vertical="center" indent="1"/>
    </xf>
    <xf numFmtId="165" fontId="2" fillId="2" borderId="0" xfId="1" applyNumberFormat="1" applyFont="1" applyFill="1" applyBorder="1" applyAlignment="1" applyProtection="1">
      <alignment horizontal="right" vertical="center"/>
    </xf>
    <xf numFmtId="0" fontId="0" fillId="0" borderId="6" xfId="0" applyBorder="1" applyProtection="1"/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8" xfId="1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6" fillId="2" borderId="9" xfId="1" applyNumberFormat="1" applyFont="1" applyFill="1" applyBorder="1" applyAlignment="1" applyProtection="1"/>
    <xf numFmtId="0" fontId="4" fillId="2" borderId="0" xfId="1" applyNumberFormat="1" applyFont="1" applyFill="1" applyProtection="1"/>
    <xf numFmtId="0" fontId="8" fillId="3" borderId="12" xfId="0" applyFont="1" applyFill="1" applyBorder="1" applyAlignment="1" applyProtection="1">
      <alignment horizontal="left" vertical="center" indent="1"/>
    </xf>
    <xf numFmtId="0" fontId="8" fillId="3" borderId="13" xfId="0" applyFont="1" applyFill="1" applyBorder="1" applyAlignment="1" applyProtection="1">
      <alignment horizontal="left" vertical="center" indent="1"/>
    </xf>
    <xf numFmtId="0" fontId="8" fillId="3" borderId="14" xfId="0" applyFont="1" applyFill="1" applyBorder="1" applyAlignment="1" applyProtection="1">
      <alignment horizontal="left" vertical="center" indent="1"/>
    </xf>
    <xf numFmtId="167" fontId="8" fillId="3" borderId="15" xfId="0" applyNumberFormat="1" applyFont="1" applyFill="1" applyBorder="1" applyAlignment="1" applyProtection="1">
      <alignment horizontal="right" vertical="center" indent="1"/>
      <protection locked="0"/>
    </xf>
    <xf numFmtId="4" fontId="8" fillId="3" borderId="14" xfId="0" applyNumberFormat="1" applyFont="1" applyFill="1" applyBorder="1" applyAlignment="1" applyProtection="1">
      <alignment horizontal="right" vertical="center" indent="1"/>
      <protection locked="0"/>
    </xf>
    <xf numFmtId="167" fontId="8" fillId="3" borderId="16" xfId="0" applyNumberFormat="1" applyFont="1" applyFill="1" applyBorder="1" applyAlignment="1" applyProtection="1">
      <alignment horizontal="left" vertical="center" indent="1"/>
    </xf>
    <xf numFmtId="0" fontId="8" fillId="3" borderId="17" xfId="0" applyFont="1" applyFill="1" applyBorder="1" applyAlignment="1" applyProtection="1">
      <alignment horizontal="left" vertical="center" indent="1"/>
    </xf>
    <xf numFmtId="0" fontId="8" fillId="3" borderId="17" xfId="0" applyFont="1" applyFill="1" applyBorder="1" applyAlignment="1" applyProtection="1">
      <alignment vertical="center"/>
    </xf>
    <xf numFmtId="10" fontId="8" fillId="3" borderId="15" xfId="0" applyNumberFormat="1" applyFont="1" applyFill="1" applyBorder="1" applyAlignment="1" applyProtection="1">
      <alignment horizontal="right" vertical="center" indent="1"/>
      <protection locked="0"/>
    </xf>
    <xf numFmtId="168" fontId="8" fillId="3" borderId="18" xfId="0" applyNumberFormat="1" applyFont="1" applyFill="1" applyBorder="1" applyAlignment="1" applyProtection="1">
      <alignment horizontal="right" vertical="center" indent="1"/>
    </xf>
    <xf numFmtId="0" fontId="8" fillId="3" borderId="19" xfId="0" applyFont="1" applyFill="1" applyBorder="1" applyAlignment="1" applyProtection="1">
      <alignment horizontal="left" vertical="center" indent="1"/>
    </xf>
    <xf numFmtId="167" fontId="8" fillId="3" borderId="15" xfId="0" applyNumberFormat="1" applyFont="1" applyFill="1" applyBorder="1" applyAlignment="1" applyProtection="1">
      <alignment horizontal="right" vertical="center" indent="1"/>
    </xf>
    <xf numFmtId="0" fontId="9" fillId="5" borderId="20" xfId="0" applyFont="1" applyFill="1" applyBorder="1" applyAlignment="1" applyProtection="1">
      <alignment horizontal="left" vertical="center" indent="1"/>
    </xf>
    <xf numFmtId="0" fontId="9" fillId="5" borderId="0" xfId="0" applyFont="1" applyFill="1" applyBorder="1" applyAlignment="1" applyProtection="1">
      <alignment vertical="center"/>
    </xf>
    <xf numFmtId="167" fontId="9" fillId="5" borderId="15" xfId="0" applyNumberFormat="1" applyFont="1" applyFill="1" applyBorder="1" applyAlignment="1" applyProtection="1">
      <alignment horizontal="right" vertical="center" indent="1"/>
    </xf>
    <xf numFmtId="0" fontId="0" fillId="0" borderId="1" xfId="0" applyBorder="1" applyProtection="1"/>
    <xf numFmtId="0" fontId="0" fillId="0" borderId="21" xfId="0" applyBorder="1" applyProtection="1"/>
    <xf numFmtId="0" fontId="0" fillId="0" borderId="22" xfId="0" applyBorder="1" applyProtection="1"/>
    <xf numFmtId="0" fontId="0" fillId="0" borderId="23" xfId="0" applyBorder="1" applyProtection="1"/>
    <xf numFmtId="0" fontId="0" fillId="0" borderId="24" xfId="0" applyBorder="1" applyProtection="1"/>
    <xf numFmtId="4" fontId="11" fillId="3" borderId="18" xfId="0" applyNumberFormat="1" applyFont="1" applyFill="1" applyBorder="1" applyAlignment="1" applyProtection="1">
      <alignment horizontal="right" vertical="center" indent="1"/>
    </xf>
    <xf numFmtId="4" fontId="11" fillId="3" borderId="15" xfId="0" applyNumberFormat="1" applyFont="1" applyFill="1" applyBorder="1" applyAlignment="1" applyProtection="1">
      <alignment horizontal="right" vertical="center" indent="1"/>
    </xf>
    <xf numFmtId="4" fontId="11" fillId="3" borderId="31" xfId="0" applyNumberFormat="1" applyFont="1" applyFill="1" applyBorder="1" applyAlignment="1" applyProtection="1">
      <alignment horizontal="right" vertical="center" indent="1"/>
    </xf>
    <xf numFmtId="167" fontId="8" fillId="3" borderId="31" xfId="0" applyNumberFormat="1" applyFont="1" applyFill="1" applyBorder="1" applyAlignment="1" applyProtection="1">
      <alignment horizontal="right" vertical="center" indent="1"/>
    </xf>
    <xf numFmtId="4" fontId="12" fillId="5" borderId="29" xfId="0" applyNumberFormat="1" applyFont="1" applyFill="1" applyBorder="1" applyAlignment="1" applyProtection="1">
      <alignment horizontal="right" vertical="center" indent="1"/>
    </xf>
    <xf numFmtId="167" fontId="10" fillId="5" borderId="29" xfId="0" applyNumberFormat="1" applyFont="1" applyFill="1" applyBorder="1" applyAlignment="1" applyProtection="1">
      <alignment horizontal="right" vertical="center" indent="1"/>
    </xf>
    <xf numFmtId="0" fontId="1" fillId="0" borderId="0" xfId="0" applyFont="1" applyAlignment="1" applyProtection="1">
      <alignment vertical="top"/>
    </xf>
    <xf numFmtId="2" fontId="0" fillId="0" borderId="0" xfId="0" applyNumberFormat="1" applyProtection="1"/>
    <xf numFmtId="0" fontId="1" fillId="0" borderId="0" xfId="0" applyFont="1" applyProtection="1"/>
    <xf numFmtId="0" fontId="0" fillId="0" borderId="0" xfId="0" applyAlignment="1" applyProtection="1">
      <alignment horizontal="left" indent="1"/>
    </xf>
    <xf numFmtId="165" fontId="13" fillId="2" borderId="0" xfId="1" applyNumberFormat="1" applyFont="1" applyFill="1" applyBorder="1" applyAlignment="1" applyProtection="1">
      <alignment horizontal="left" vertical="center"/>
    </xf>
    <xf numFmtId="165" fontId="14" fillId="3" borderId="34" xfId="1" applyNumberFormat="1" applyFont="1" applyFill="1" applyBorder="1" applyAlignment="1" applyProtection="1">
      <alignment horizontal="left" vertical="center" indent="1"/>
    </xf>
    <xf numFmtId="165" fontId="13" fillId="2" borderId="1" xfId="1" applyNumberFormat="1" applyFont="1" applyFill="1" applyBorder="1" applyAlignment="1" applyProtection="1">
      <alignment horizontal="left" vertical="center"/>
    </xf>
    <xf numFmtId="0" fontId="15" fillId="0" borderId="0" xfId="0" applyFont="1" applyProtection="1"/>
    <xf numFmtId="0" fontId="0" fillId="0" borderId="0" xfId="0" applyBorder="1" applyAlignment="1" applyProtection="1">
      <alignment horizontal="left" indent="1"/>
    </xf>
    <xf numFmtId="0" fontId="16" fillId="4" borderId="36" xfId="1" applyNumberFormat="1" applyFont="1" applyFill="1" applyBorder="1" applyAlignment="1" applyProtection="1">
      <alignment horizontal="right" vertical="center"/>
    </xf>
    <xf numFmtId="165" fontId="3" fillId="2" borderId="0" xfId="1" applyNumberFormat="1" applyFont="1" applyFill="1" applyBorder="1" applyAlignment="1" applyProtection="1">
      <alignment vertical="center"/>
    </xf>
    <xf numFmtId="0" fontId="3" fillId="2" borderId="0" xfId="1" applyNumberFormat="1" applyFont="1" applyFill="1" applyBorder="1" applyAlignment="1" applyProtection="1">
      <alignment horizontal="center" vertical="center"/>
    </xf>
    <xf numFmtId="168" fontId="17" fillId="2" borderId="0" xfId="1" applyNumberFormat="1" applyFont="1" applyFill="1" applyBorder="1" applyAlignment="1" applyProtection="1">
      <alignment horizontal="right" vertical="center"/>
    </xf>
    <xf numFmtId="165" fontId="2" fillId="2" borderId="37" xfId="1" applyNumberFormat="1" applyFont="1" applyFill="1" applyBorder="1" applyAlignment="1" applyProtection="1">
      <alignment horizontal="left" vertical="center" indent="3"/>
    </xf>
    <xf numFmtId="0" fontId="2" fillId="2" borderId="0" xfId="1" applyNumberFormat="1" applyFont="1" applyFill="1" applyBorder="1" applyAlignment="1" applyProtection="1">
      <alignment vertical="center"/>
    </xf>
    <xf numFmtId="165" fontId="2" fillId="2" borderId="38" xfId="1" applyNumberFormat="1" applyFont="1" applyFill="1" applyBorder="1" applyAlignment="1" applyProtection="1">
      <alignment horizontal="right" vertical="center"/>
    </xf>
    <xf numFmtId="2" fontId="3" fillId="2" borderId="40" xfId="1" applyNumberFormat="1" applyFont="1" applyFill="1" applyBorder="1" applyAlignment="1" applyProtection="1">
      <alignment vertical="center"/>
    </xf>
    <xf numFmtId="165" fontId="2" fillId="2" borderId="22" xfId="1" applyNumberFormat="1" applyFont="1" applyFill="1" applyBorder="1" applyAlignment="1" applyProtection="1">
      <alignment horizontal="left" vertical="center" indent="3"/>
    </xf>
    <xf numFmtId="0" fontId="3" fillId="2" borderId="0" xfId="1" applyNumberFormat="1" applyFont="1" applyFill="1" applyBorder="1" applyAlignment="1" applyProtection="1">
      <alignment horizontal="left" vertical="center"/>
    </xf>
    <xf numFmtId="165" fontId="2" fillId="2" borderId="22" xfId="1" applyNumberFormat="1" applyFont="1" applyFill="1" applyBorder="1" applyAlignment="1" applyProtection="1">
      <alignment horizontal="right" vertical="center"/>
    </xf>
    <xf numFmtId="2" fontId="3" fillId="2" borderId="41" xfId="1" applyNumberFormat="1" applyFont="1" applyFill="1" applyBorder="1" applyAlignment="1" applyProtection="1">
      <alignment vertical="center"/>
    </xf>
    <xf numFmtId="4" fontId="3" fillId="2" borderId="0" xfId="1" applyNumberFormat="1" applyFont="1" applyFill="1" applyBorder="1" applyAlignment="1" applyProtection="1">
      <alignment horizontal="right" vertical="center"/>
    </xf>
    <xf numFmtId="3" fontId="18" fillId="0" borderId="0" xfId="0" applyNumberFormat="1" applyFont="1" applyBorder="1" applyAlignment="1" applyProtection="1">
      <alignment horizontal="right" vertical="top"/>
    </xf>
    <xf numFmtId="0" fontId="19" fillId="0" borderId="0" xfId="0" applyFont="1" applyBorder="1" applyAlignment="1" applyProtection="1">
      <alignment horizontal="left" vertical="top" wrapText="1"/>
    </xf>
    <xf numFmtId="0" fontId="19" fillId="0" borderId="0" xfId="0" applyFont="1" applyBorder="1" applyAlignment="1" applyProtection="1">
      <alignment vertical="top" wrapText="1"/>
    </xf>
    <xf numFmtId="166" fontId="18" fillId="0" borderId="0" xfId="0" applyNumberFormat="1" applyFont="1" applyBorder="1" applyAlignment="1" applyProtection="1">
      <alignment horizontal="left" vertical="top"/>
    </xf>
    <xf numFmtId="165" fontId="20" fillId="2" borderId="0" xfId="1" applyNumberFormat="1" applyFont="1" applyFill="1" applyBorder="1" applyAlignment="1" applyProtection="1">
      <alignment vertical="center"/>
    </xf>
    <xf numFmtId="165" fontId="2" fillId="2" borderId="38" xfId="1" applyNumberFormat="1" applyFont="1" applyFill="1" applyBorder="1" applyAlignment="1" applyProtection="1">
      <alignment horizontal="right" vertical="center" indent="4"/>
    </xf>
    <xf numFmtId="165" fontId="2" fillId="2" borderId="22" xfId="1" applyNumberFormat="1" applyFont="1" applyFill="1" applyBorder="1" applyAlignment="1" applyProtection="1">
      <alignment horizontal="right" vertical="center" indent="4"/>
    </xf>
    <xf numFmtId="165" fontId="2" fillId="2" borderId="22" xfId="1" applyNumberFormat="1" applyFont="1" applyFill="1" applyBorder="1" applyAlignment="1" applyProtection="1">
      <alignment horizontal="left" vertical="center" indent="1"/>
    </xf>
    <xf numFmtId="3" fontId="18" fillId="0" borderId="42" xfId="0" applyNumberFormat="1" applyFont="1" applyBorder="1" applyAlignment="1" applyProtection="1">
      <alignment horizontal="right" vertical="top"/>
    </xf>
    <xf numFmtId="166" fontId="18" fillId="0" borderId="42" xfId="0" applyNumberFormat="1" applyFont="1" applyBorder="1" applyAlignment="1" applyProtection="1">
      <alignment horizontal="left" vertical="top"/>
    </xf>
    <xf numFmtId="165" fontId="20" fillId="2" borderId="43" xfId="1" applyNumberFormat="1" applyFont="1" applyFill="1" applyBorder="1" applyAlignment="1" applyProtection="1">
      <alignment horizontal="right" vertical="center"/>
    </xf>
    <xf numFmtId="165" fontId="20" fillId="2" borderId="22" xfId="1" applyNumberFormat="1" applyFont="1" applyFill="1" applyBorder="1" applyAlignment="1" applyProtection="1">
      <alignment horizontal="right" vertical="center"/>
    </xf>
    <xf numFmtId="0" fontId="19" fillId="0" borderId="0" xfId="0" applyFont="1" applyBorder="1" applyAlignment="1" applyProtection="1">
      <alignment horizontal="left" vertical="top" wrapText="1"/>
    </xf>
    <xf numFmtId="165" fontId="2" fillId="2" borderId="0" xfId="1" applyNumberFormat="1" applyFont="1" applyFill="1" applyBorder="1" applyAlignment="1" applyProtection="1">
      <alignment horizontal="left" vertical="center"/>
    </xf>
    <xf numFmtId="0" fontId="0" fillId="0" borderId="54" xfId="0" applyBorder="1" applyProtection="1"/>
    <xf numFmtId="0" fontId="0" fillId="0" borderId="56" xfId="0" applyBorder="1" applyProtection="1"/>
    <xf numFmtId="0" fontId="0" fillId="0" borderId="58" xfId="0" applyBorder="1" applyProtection="1"/>
    <xf numFmtId="167" fontId="12" fillId="5" borderId="65" xfId="0" applyNumberFormat="1" applyFont="1" applyFill="1" applyBorder="1" applyAlignment="1" applyProtection="1">
      <alignment horizontal="right" vertical="center" indent="1"/>
    </xf>
    <xf numFmtId="169" fontId="11" fillId="3" borderId="60" xfId="0" applyNumberFormat="1" applyFont="1" applyFill="1" applyBorder="1" applyAlignment="1" applyProtection="1">
      <alignment horizontal="right" vertical="center" indent="1"/>
    </xf>
    <xf numFmtId="49" fontId="2" fillId="3" borderId="1" xfId="1" applyNumberFormat="1" applyFont="1" applyFill="1" applyBorder="1" applyAlignment="1" applyProtection="1">
      <alignment horizontal="center" vertical="center"/>
      <protection locked="0"/>
    </xf>
    <xf numFmtId="165" fontId="25" fillId="8" borderId="71" xfId="3" applyNumberFormat="1" applyFont="1" applyFill="1" applyBorder="1" applyAlignment="1" applyProtection="1">
      <alignment vertical="center"/>
    </xf>
    <xf numFmtId="167" fontId="11" fillId="3" borderId="64" xfId="0" applyNumberFormat="1" applyFont="1" applyFill="1" applyBorder="1" applyAlignment="1" applyProtection="1">
      <alignment horizontal="right" vertical="center" indent="1"/>
    </xf>
    <xf numFmtId="0" fontId="0" fillId="0" borderId="47" xfId="0" applyBorder="1" applyProtection="1"/>
    <xf numFmtId="2" fontId="0" fillId="0" borderId="0" xfId="0" applyNumberFormat="1" applyBorder="1" applyProtection="1"/>
    <xf numFmtId="0" fontId="1" fillId="0" borderId="0" xfId="0" applyFont="1" applyBorder="1" applyProtection="1"/>
    <xf numFmtId="165" fontId="2" fillId="2" borderId="0" xfId="1" applyNumberFormat="1" applyFont="1" applyFill="1" applyBorder="1" applyAlignment="1" applyProtection="1">
      <alignment horizontal="left" vertical="center"/>
    </xf>
    <xf numFmtId="165" fontId="13" fillId="2" borderId="0" xfId="1" applyNumberFormat="1" applyFont="1" applyFill="1" applyBorder="1" applyAlignment="1" applyProtection="1">
      <alignment horizontal="left" vertical="center"/>
    </xf>
    <xf numFmtId="165" fontId="13" fillId="2" borderId="1" xfId="1" applyNumberFormat="1" applyFont="1" applyFill="1" applyBorder="1" applyAlignment="1" applyProtection="1">
      <alignment horizontal="left" vertical="center"/>
    </xf>
    <xf numFmtId="165" fontId="13" fillId="2" borderId="0" xfId="1" applyNumberFormat="1" applyFont="1" applyFill="1" applyBorder="1" applyAlignment="1" applyProtection="1">
      <alignment horizontal="right" vertical="center" indent="1"/>
    </xf>
    <xf numFmtId="49" fontId="3" fillId="2" borderId="0" xfId="1" applyNumberFormat="1" applyFont="1" applyFill="1" applyBorder="1" applyAlignment="1" applyProtection="1">
      <alignment horizontal="right" vertical="center"/>
    </xf>
    <xf numFmtId="4" fontId="7" fillId="4" borderId="32" xfId="1" applyNumberFormat="1" applyFont="1" applyFill="1" applyBorder="1" applyAlignment="1" applyProtection="1">
      <alignment horizontal="center" vertical="top"/>
    </xf>
    <xf numFmtId="4" fontId="7" fillId="4" borderId="2" xfId="1" applyNumberFormat="1" applyFont="1" applyFill="1" applyBorder="1" applyAlignment="1" applyProtection="1">
      <alignment horizontal="center" vertical="top"/>
    </xf>
    <xf numFmtId="4" fontId="7" fillId="4" borderId="55" xfId="1" applyNumberFormat="1" applyFont="1" applyFill="1" applyBorder="1" applyAlignment="1" applyProtection="1">
      <alignment horizontal="center" vertical="top"/>
    </xf>
    <xf numFmtId="0" fontId="10" fillId="5" borderId="29" xfId="0" applyFont="1" applyFill="1" applyBorder="1" applyAlignment="1" applyProtection="1">
      <alignment horizontal="left" vertical="center" indent="1"/>
    </xf>
    <xf numFmtId="0" fontId="10" fillId="5" borderId="30" xfId="0" applyFont="1" applyFill="1" applyBorder="1" applyAlignment="1" applyProtection="1">
      <alignment horizontal="left" vertical="center" indent="1"/>
    </xf>
    <xf numFmtId="0" fontId="10" fillId="5" borderId="25" xfId="0" applyFont="1" applyFill="1" applyBorder="1" applyAlignment="1" applyProtection="1">
      <alignment horizontal="left" vertical="center" wrapText="1" indent="1"/>
    </xf>
    <xf numFmtId="0" fontId="10" fillId="5" borderId="57" xfId="0" applyFont="1" applyFill="1" applyBorder="1" applyAlignment="1" applyProtection="1">
      <alignment horizontal="left" vertical="center" wrapText="1" indent="1"/>
    </xf>
    <xf numFmtId="0" fontId="10" fillId="5" borderId="67" xfId="0" applyFont="1" applyFill="1" applyBorder="1" applyAlignment="1" applyProtection="1">
      <alignment horizontal="left" vertical="center" wrapText="1" indent="1"/>
    </xf>
    <xf numFmtId="0" fontId="10" fillId="5" borderId="66" xfId="0" applyFont="1" applyFill="1" applyBorder="1" applyAlignment="1" applyProtection="1">
      <alignment horizontal="left" vertical="center" wrapText="1" indent="1"/>
    </xf>
    <xf numFmtId="0" fontId="10" fillId="5" borderId="69" xfId="0" applyFont="1" applyFill="1" applyBorder="1" applyAlignment="1" applyProtection="1">
      <alignment horizontal="center" vertical="center" wrapText="1"/>
    </xf>
    <xf numFmtId="0" fontId="10" fillId="5" borderId="68" xfId="0" applyFont="1" applyFill="1" applyBorder="1" applyAlignment="1" applyProtection="1">
      <alignment horizontal="center" vertical="center" wrapText="1"/>
    </xf>
    <xf numFmtId="0" fontId="10" fillId="5" borderId="45" xfId="0" applyFont="1" applyFill="1" applyBorder="1" applyAlignment="1" applyProtection="1">
      <alignment horizontal="center" vertical="center" wrapText="1"/>
    </xf>
    <xf numFmtId="0" fontId="10" fillId="5" borderId="27" xfId="0" applyFont="1" applyFill="1" applyBorder="1" applyAlignment="1" applyProtection="1">
      <alignment horizontal="center" vertical="center" wrapText="1"/>
    </xf>
    <xf numFmtId="4" fontId="8" fillId="3" borderId="53" xfId="0" applyNumberFormat="1" applyFont="1" applyFill="1" applyBorder="1" applyAlignment="1" applyProtection="1">
      <alignment horizontal="left" vertical="center" indent="1"/>
    </xf>
    <xf numFmtId="4" fontId="8" fillId="3" borderId="61" xfId="0" applyNumberFormat="1" applyFont="1" applyFill="1" applyBorder="1" applyAlignment="1" applyProtection="1">
      <alignment horizontal="left" vertical="center" indent="1"/>
    </xf>
    <xf numFmtId="4" fontId="8" fillId="3" borderId="52" xfId="0" applyNumberFormat="1" applyFont="1" applyFill="1" applyBorder="1" applyAlignment="1" applyProtection="1">
      <alignment horizontal="left" vertical="center" indent="1"/>
    </xf>
    <xf numFmtId="4" fontId="8" fillId="3" borderId="59" xfId="0" applyNumberFormat="1" applyFont="1" applyFill="1" applyBorder="1" applyAlignment="1" applyProtection="1">
      <alignment horizontal="left" vertical="center" indent="1"/>
    </xf>
    <xf numFmtId="4" fontId="8" fillId="3" borderId="62" xfId="0" applyNumberFormat="1" applyFont="1" applyFill="1" applyBorder="1" applyAlignment="1" applyProtection="1">
      <alignment horizontal="left" vertical="center" indent="1"/>
    </xf>
    <xf numFmtId="4" fontId="8" fillId="3" borderId="63" xfId="0" applyNumberFormat="1" applyFont="1" applyFill="1" applyBorder="1" applyAlignment="1" applyProtection="1">
      <alignment horizontal="left" vertical="center" indent="1"/>
    </xf>
    <xf numFmtId="0" fontId="8" fillId="3" borderId="33" xfId="0" applyFont="1" applyFill="1" applyBorder="1" applyAlignment="1" applyProtection="1">
      <alignment horizontal="left" vertical="center" indent="1"/>
    </xf>
    <xf numFmtId="0" fontId="8" fillId="3" borderId="48" xfId="0" applyFont="1" applyFill="1" applyBorder="1" applyAlignment="1" applyProtection="1">
      <alignment horizontal="left" vertical="center" indent="1"/>
    </xf>
    <xf numFmtId="165" fontId="2" fillId="2" borderId="0" xfId="1" applyNumberFormat="1" applyFont="1" applyFill="1" applyBorder="1" applyAlignment="1" applyProtection="1">
      <alignment horizontal="left" vertical="center"/>
    </xf>
    <xf numFmtId="165" fontId="2" fillId="3" borderId="3" xfId="1" applyNumberFormat="1" applyFont="1" applyFill="1" applyBorder="1" applyAlignment="1" applyProtection="1">
      <alignment horizontal="left" vertical="center" indent="1"/>
      <protection locked="0"/>
    </xf>
    <xf numFmtId="4" fontId="7" fillId="4" borderId="10" xfId="1" applyNumberFormat="1" applyFont="1" applyFill="1" applyBorder="1" applyAlignment="1" applyProtection="1">
      <alignment horizontal="center" vertical="top"/>
    </xf>
    <xf numFmtId="4" fontId="7" fillId="4" borderId="11" xfId="1" applyNumberFormat="1" applyFont="1" applyFill="1" applyBorder="1" applyAlignment="1" applyProtection="1">
      <alignment horizontal="center" vertical="top"/>
    </xf>
    <xf numFmtId="0" fontId="10" fillId="5" borderId="44" xfId="0" applyFont="1" applyFill="1" applyBorder="1" applyAlignment="1" applyProtection="1">
      <alignment horizontal="center" vertical="center" wrapText="1"/>
    </xf>
    <xf numFmtId="0" fontId="10" fillId="5" borderId="26" xfId="0" applyFont="1" applyFill="1" applyBorder="1" applyAlignment="1" applyProtection="1">
      <alignment horizontal="center" vertical="center" wrapText="1"/>
    </xf>
    <xf numFmtId="0" fontId="10" fillId="5" borderId="49" xfId="0" applyFont="1" applyFill="1" applyBorder="1" applyAlignment="1" applyProtection="1">
      <alignment horizontal="center" vertical="center" wrapText="1"/>
    </xf>
    <xf numFmtId="0" fontId="10" fillId="5" borderId="50" xfId="0" applyFont="1" applyFill="1" applyBorder="1" applyAlignment="1" applyProtection="1">
      <alignment horizontal="center" vertical="center" wrapText="1"/>
    </xf>
    <xf numFmtId="0" fontId="10" fillId="5" borderId="30" xfId="0" applyFont="1" applyFill="1" applyBorder="1" applyAlignment="1" applyProtection="1">
      <alignment horizontal="center" vertical="center" wrapText="1"/>
    </xf>
    <xf numFmtId="0" fontId="10" fillId="5" borderId="51" xfId="0" applyFont="1" applyFill="1" applyBorder="1" applyAlignment="1" applyProtection="1">
      <alignment horizontal="center" vertical="center" wrapText="1"/>
    </xf>
    <xf numFmtId="165" fontId="2" fillId="3" borderId="2" xfId="1" applyNumberFormat="1" applyFont="1" applyFill="1" applyBorder="1" applyAlignment="1" applyProtection="1">
      <alignment horizontal="left" vertical="center" indent="1"/>
      <protection locked="0"/>
    </xf>
    <xf numFmtId="0" fontId="10" fillId="5" borderId="28" xfId="0" applyFont="1" applyFill="1" applyBorder="1" applyAlignment="1" applyProtection="1">
      <alignment horizontal="center" vertical="center"/>
    </xf>
    <xf numFmtId="0" fontId="10" fillId="5" borderId="14" xfId="0" applyFont="1" applyFill="1" applyBorder="1" applyAlignment="1" applyProtection="1">
      <alignment horizontal="center" vertical="center"/>
    </xf>
    <xf numFmtId="4" fontId="7" fillId="4" borderId="46" xfId="1" applyNumberFormat="1" applyFont="1" applyFill="1" applyBorder="1" applyAlignment="1" applyProtection="1">
      <alignment horizontal="center" vertical="top"/>
    </xf>
    <xf numFmtId="4" fontId="7" fillId="4" borderId="47" xfId="1" applyNumberFormat="1" applyFont="1" applyFill="1" applyBorder="1" applyAlignment="1" applyProtection="1">
      <alignment horizontal="center" vertical="top"/>
    </xf>
    <xf numFmtId="0" fontId="8" fillId="3" borderId="72" xfId="0" applyFont="1" applyFill="1" applyBorder="1" applyAlignment="1" applyProtection="1">
      <alignment horizontal="left" vertical="center" indent="1"/>
    </xf>
    <xf numFmtId="0" fontId="8" fillId="3" borderId="73" xfId="0" applyFont="1" applyFill="1" applyBorder="1" applyAlignment="1" applyProtection="1">
      <alignment horizontal="left" vertical="center" indent="1"/>
    </xf>
    <xf numFmtId="49" fontId="3" fillId="2" borderId="39" xfId="1" applyNumberFormat="1" applyFont="1" applyFill="1" applyBorder="1" applyAlignment="1" applyProtection="1">
      <alignment horizontal="right" vertical="center"/>
    </xf>
    <xf numFmtId="49" fontId="3" fillId="2" borderId="0" xfId="1" applyNumberFormat="1" applyFont="1" applyFill="1" applyBorder="1" applyAlignment="1" applyProtection="1">
      <alignment horizontal="right" vertical="center"/>
    </xf>
    <xf numFmtId="165" fontId="14" fillId="3" borderId="35" xfId="1" applyNumberFormat="1" applyFont="1" applyFill="1" applyBorder="1" applyAlignment="1" applyProtection="1">
      <alignment horizontal="left" vertical="center" indent="1"/>
    </xf>
    <xf numFmtId="165" fontId="13" fillId="2" borderId="0" xfId="1" applyNumberFormat="1" applyFont="1" applyFill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top" wrapText="1"/>
    </xf>
    <xf numFmtId="165" fontId="23" fillId="10" borderId="71" xfId="3" applyNumberFormat="1" applyFont="1" applyFill="1" applyBorder="1" applyAlignment="1" applyProtection="1">
      <alignment vertical="center"/>
    </xf>
    <xf numFmtId="0" fontId="16" fillId="4" borderId="75" xfId="1" applyNumberFormat="1" applyFont="1" applyFill="1" applyBorder="1" applyAlignment="1" applyProtection="1">
      <alignment horizontal="right" vertical="center"/>
    </xf>
    <xf numFmtId="0" fontId="16" fillId="4" borderId="76" xfId="1" applyNumberFormat="1" applyFont="1" applyFill="1" applyBorder="1" applyAlignment="1" applyProtection="1">
      <alignment horizontal="center" vertical="center"/>
    </xf>
    <xf numFmtId="165" fontId="23" fillId="7" borderId="71" xfId="3" applyNumberFormat="1" applyFont="1" applyFill="1" applyBorder="1" applyAlignment="1" applyProtection="1">
      <alignment vertical="center"/>
    </xf>
    <xf numFmtId="168" fontId="23" fillId="7" borderId="71" xfId="2" applyNumberFormat="1" applyFont="1" applyFill="1" applyBorder="1" applyAlignment="1" applyProtection="1">
      <alignment horizontal="right" vertical="center"/>
      <protection locked="0"/>
    </xf>
    <xf numFmtId="168" fontId="25" fillId="10" borderId="71" xfId="2" applyNumberFormat="1" applyFont="1" applyFill="1" applyBorder="1" applyAlignment="1" applyProtection="1">
      <alignment horizontal="right" vertical="center"/>
      <protection locked="0"/>
    </xf>
    <xf numFmtId="0" fontId="23" fillId="7" borderId="71" xfId="3" applyFont="1" applyFill="1" applyBorder="1" applyAlignment="1" applyProtection="1">
      <alignment horizontal="left" vertical="center"/>
      <protection locked="0"/>
    </xf>
    <xf numFmtId="168" fontId="23" fillId="10" borderId="71" xfId="2" applyNumberFormat="1" applyFont="1" applyFill="1" applyBorder="1" applyAlignment="1" applyProtection="1">
      <alignment horizontal="left" vertical="center"/>
      <protection locked="0"/>
    </xf>
    <xf numFmtId="0" fontId="23" fillId="8" borderId="71" xfId="3" applyFont="1" applyFill="1" applyBorder="1" applyAlignment="1" applyProtection="1">
      <alignment horizontal="left" vertical="center"/>
      <protection locked="0"/>
    </xf>
    <xf numFmtId="0" fontId="25" fillId="8" borderId="74" xfId="3" applyFont="1" applyFill="1" applyBorder="1" applyAlignment="1" applyProtection="1">
      <alignment horizontal="left" vertical="center"/>
      <protection locked="0"/>
    </xf>
    <xf numFmtId="0" fontId="25" fillId="8" borderId="77" xfId="3" applyFont="1" applyFill="1" applyBorder="1" applyAlignment="1" applyProtection="1">
      <alignment horizontal="left" vertical="center"/>
      <protection locked="0"/>
    </xf>
    <xf numFmtId="0" fontId="25" fillId="8" borderId="70" xfId="3" applyFont="1" applyFill="1" applyBorder="1" applyAlignment="1" applyProtection="1">
      <alignment horizontal="left" vertical="center"/>
      <protection locked="0"/>
    </xf>
    <xf numFmtId="0" fontId="25" fillId="8" borderId="71" xfId="3" applyFont="1" applyFill="1" applyBorder="1" applyAlignment="1" applyProtection="1">
      <alignment horizontal="left" vertical="center"/>
      <protection locked="0"/>
    </xf>
    <xf numFmtId="0" fontId="7" fillId="0" borderId="71" xfId="1" applyNumberFormat="1" applyFont="1" applyFill="1" applyBorder="1" applyAlignment="1" applyProtection="1">
      <alignment horizontal="left" vertical="center" indent="1"/>
      <protection locked="0"/>
    </xf>
    <xf numFmtId="0" fontId="3" fillId="2" borderId="71" xfId="1" applyNumberFormat="1" applyFont="1" applyFill="1" applyBorder="1" applyAlignment="1" applyProtection="1">
      <alignment horizontal="left" vertical="center" indent="1"/>
      <protection locked="0"/>
    </xf>
    <xf numFmtId="0" fontId="3" fillId="11" borderId="71" xfId="1" applyNumberFormat="1" applyFont="1" applyFill="1" applyBorder="1" applyAlignment="1" applyProtection="1">
      <alignment horizontal="left" vertical="center" indent="1"/>
      <protection locked="0"/>
    </xf>
    <xf numFmtId="168" fontId="3" fillId="11" borderId="71" xfId="1" applyNumberFormat="1" applyFont="1" applyFill="1" applyBorder="1" applyAlignment="1" applyProtection="1">
      <alignment horizontal="right" vertical="center"/>
      <protection locked="0"/>
    </xf>
    <xf numFmtId="168" fontId="21" fillId="0" borderId="78" xfId="1" applyNumberFormat="1" applyFont="1" applyFill="1" applyBorder="1" applyAlignment="1" applyProtection="1">
      <alignment horizontal="right" vertical="center" wrapText="1"/>
      <protection locked="0"/>
    </xf>
    <xf numFmtId="168" fontId="17" fillId="2" borderId="78" xfId="1" applyNumberFormat="1" applyFont="1" applyFill="1" applyBorder="1" applyAlignment="1" applyProtection="1">
      <alignment horizontal="right" vertical="center"/>
      <protection locked="0"/>
    </xf>
    <xf numFmtId="168" fontId="17" fillId="11" borderId="78" xfId="1" applyNumberFormat="1" applyFont="1" applyFill="1" applyBorder="1" applyAlignment="1" applyProtection="1">
      <alignment horizontal="right" vertical="center"/>
      <protection locked="0"/>
    </xf>
    <xf numFmtId="0" fontId="7" fillId="4" borderId="71" xfId="1" applyNumberFormat="1" applyFont="1" applyFill="1" applyBorder="1" applyAlignment="1" applyProtection="1">
      <alignment horizontal="left" vertical="center" indent="1"/>
      <protection locked="0"/>
    </xf>
    <xf numFmtId="168" fontId="21" fillId="4" borderId="78" xfId="1" applyNumberFormat="1" applyFont="1" applyFill="1" applyBorder="1" applyAlignment="1" applyProtection="1">
      <alignment horizontal="right" vertical="center" wrapText="1"/>
      <protection locked="0"/>
    </xf>
    <xf numFmtId="0" fontId="3" fillId="0" borderId="71" xfId="1" applyNumberFormat="1" applyFont="1" applyFill="1" applyBorder="1" applyAlignment="1" applyProtection="1">
      <alignment horizontal="left" vertical="center" indent="1"/>
      <protection locked="0"/>
    </xf>
    <xf numFmtId="168" fontId="17" fillId="0" borderId="78" xfId="1" applyNumberFormat="1" applyFont="1" applyFill="1" applyBorder="1" applyAlignment="1" applyProtection="1">
      <alignment horizontal="right" vertical="center"/>
      <protection locked="0"/>
    </xf>
    <xf numFmtId="168" fontId="17" fillId="2" borderId="71" xfId="1" applyNumberFormat="1" applyFont="1" applyFill="1" applyBorder="1" applyAlignment="1" applyProtection="1">
      <alignment horizontal="right" vertical="center"/>
      <protection locked="0"/>
    </xf>
    <xf numFmtId="168" fontId="17" fillId="11" borderId="71" xfId="1" applyNumberFormat="1" applyFont="1" applyFill="1" applyBorder="1" applyAlignment="1" applyProtection="1">
      <alignment horizontal="right" vertical="center"/>
      <protection locked="0"/>
    </xf>
    <xf numFmtId="168" fontId="21" fillId="4" borderId="71" xfId="1" applyNumberFormat="1" applyFont="1" applyFill="1" applyBorder="1" applyAlignment="1" applyProtection="1">
      <alignment horizontal="right" vertical="center" wrapText="1"/>
      <protection locked="0"/>
    </xf>
    <xf numFmtId="0" fontId="7" fillId="6" borderId="71" xfId="1" applyNumberFormat="1" applyFont="1" applyFill="1" applyBorder="1" applyAlignment="1" applyProtection="1">
      <alignment horizontal="left" vertical="center" indent="1"/>
      <protection locked="0"/>
    </xf>
    <xf numFmtId="168" fontId="21" fillId="6" borderId="71" xfId="1" applyNumberFormat="1" applyFont="1" applyFill="1" applyBorder="1" applyAlignment="1" applyProtection="1">
      <alignment horizontal="right" vertical="center"/>
      <protection locked="0"/>
    </xf>
    <xf numFmtId="0" fontId="0" fillId="0" borderId="74" xfId="0" applyBorder="1" applyAlignment="1" applyProtection="1">
      <alignment horizontal="left"/>
    </xf>
    <xf numFmtId="0" fontId="0" fillId="0" borderId="77" xfId="0" applyBorder="1" applyAlignment="1" applyProtection="1">
      <alignment horizontal="left"/>
    </xf>
    <xf numFmtId="0" fontId="0" fillId="0" borderId="70" xfId="0" applyBorder="1" applyAlignment="1" applyProtection="1">
      <alignment horizontal="left"/>
    </xf>
    <xf numFmtId="168" fontId="21" fillId="6" borderId="78" xfId="1" applyNumberFormat="1" applyFont="1" applyFill="1" applyBorder="1" applyAlignment="1" applyProtection="1">
      <alignment horizontal="right" vertical="center"/>
      <protection locked="0"/>
    </xf>
    <xf numFmtId="165" fontId="23" fillId="10" borderId="74" xfId="3" applyNumberFormat="1" applyFont="1" applyFill="1" applyBorder="1" applyAlignment="1" applyProtection="1">
      <alignment vertical="center"/>
    </xf>
    <xf numFmtId="165" fontId="25" fillId="8" borderId="74" xfId="3" applyNumberFormat="1" applyFont="1" applyFill="1" applyBorder="1" applyAlignment="1" applyProtection="1">
      <alignment vertical="center"/>
    </xf>
    <xf numFmtId="165" fontId="23" fillId="7" borderId="74" xfId="3" applyNumberFormat="1" applyFont="1" applyFill="1" applyBorder="1" applyAlignment="1" applyProtection="1">
      <alignment vertical="center"/>
    </xf>
    <xf numFmtId="0" fontId="7" fillId="4" borderId="80" xfId="1" applyNumberFormat="1" applyFont="1" applyFill="1" applyBorder="1" applyAlignment="1" applyProtection="1">
      <alignment horizontal="left" vertical="center" indent="1"/>
      <protection locked="0"/>
    </xf>
    <xf numFmtId="168" fontId="21" fillId="4" borderId="79" xfId="1" applyNumberFormat="1" applyFont="1" applyFill="1" applyBorder="1" applyAlignment="1" applyProtection="1">
      <alignment horizontal="right" vertical="center" wrapText="1"/>
      <protection locked="0"/>
    </xf>
    <xf numFmtId="0" fontId="7" fillId="0" borderId="80" xfId="1" applyNumberFormat="1" applyFont="1" applyFill="1" applyBorder="1" applyAlignment="1" applyProtection="1">
      <alignment horizontal="left" vertical="center" indent="1"/>
      <protection locked="0"/>
    </xf>
    <xf numFmtId="0" fontId="3" fillId="2" borderId="80" xfId="1" applyNumberFormat="1" applyFont="1" applyFill="1" applyBorder="1" applyAlignment="1" applyProtection="1">
      <alignment horizontal="left" vertical="center" indent="1"/>
      <protection locked="0"/>
    </xf>
    <xf numFmtId="168" fontId="17" fillId="2" borderId="79" xfId="1" applyNumberFormat="1" applyFont="1" applyFill="1" applyBorder="1" applyAlignment="1" applyProtection="1">
      <alignment horizontal="right" vertical="center"/>
      <protection locked="0"/>
    </xf>
    <xf numFmtId="0" fontId="3" fillId="11" borderId="80" xfId="1" applyNumberFormat="1" applyFont="1" applyFill="1" applyBorder="1" applyAlignment="1" applyProtection="1">
      <alignment horizontal="left" vertical="center" indent="1"/>
      <protection locked="0"/>
    </xf>
    <xf numFmtId="168" fontId="17" fillId="11" borderId="79" xfId="1" applyNumberFormat="1" applyFont="1" applyFill="1" applyBorder="1" applyAlignment="1" applyProtection="1">
      <alignment horizontal="right" vertical="center"/>
      <protection locked="0"/>
    </xf>
    <xf numFmtId="0" fontId="7" fillId="6" borderId="80" xfId="1" applyNumberFormat="1" applyFont="1" applyFill="1" applyBorder="1" applyAlignment="1" applyProtection="1">
      <alignment horizontal="left" vertical="center" indent="1"/>
      <protection locked="0"/>
    </xf>
    <xf numFmtId="168" fontId="17" fillId="0" borderId="71" xfId="1" applyNumberFormat="1" applyFont="1" applyFill="1" applyBorder="1" applyAlignment="1" applyProtection="1">
      <alignment horizontal="right" vertical="center"/>
      <protection locked="0"/>
    </xf>
    <xf numFmtId="168" fontId="17" fillId="0" borderId="71" xfId="1" applyNumberFormat="1" applyFont="1" applyFill="1" applyBorder="1" applyAlignment="1" applyProtection="1">
      <alignment horizontal="right" vertical="center" wrapText="1"/>
      <protection locked="0"/>
    </xf>
    <xf numFmtId="168" fontId="25" fillId="0" borderId="71" xfId="3" applyNumberFormat="1" applyFont="1" applyFill="1" applyBorder="1" applyAlignment="1" applyProtection="1">
      <alignment horizontal="right" vertical="center" wrapText="1"/>
      <protection locked="0"/>
    </xf>
    <xf numFmtId="168" fontId="29" fillId="2" borderId="71" xfId="1" applyNumberFormat="1" applyFont="1" applyFill="1" applyBorder="1" applyAlignment="1" applyProtection="1">
      <alignment horizontal="right" vertical="center"/>
      <protection locked="0"/>
    </xf>
    <xf numFmtId="2" fontId="3" fillId="2" borderId="81" xfId="1" applyNumberFormat="1" applyFont="1" applyFill="1" applyBorder="1" applyAlignment="1" applyProtection="1">
      <alignment vertical="center"/>
    </xf>
    <xf numFmtId="168" fontId="17" fillId="0" borderId="78" xfId="1" applyNumberFormat="1" applyFont="1" applyFill="1" applyBorder="1" applyAlignment="1" applyProtection="1">
      <alignment horizontal="right" vertical="center" wrapText="1"/>
      <protection locked="0"/>
    </xf>
    <xf numFmtId="2" fontId="3" fillId="2" borderId="0" xfId="1" applyNumberFormat="1" applyFont="1" applyFill="1" applyBorder="1" applyAlignment="1" applyProtection="1">
      <alignment vertical="center"/>
    </xf>
    <xf numFmtId="168" fontId="30" fillId="4" borderId="71" xfId="1" applyNumberFormat="1" applyFont="1" applyFill="1" applyBorder="1" applyAlignment="1" applyProtection="1">
      <alignment horizontal="right" vertical="center" wrapText="1"/>
      <protection locked="0"/>
    </xf>
    <xf numFmtId="168" fontId="30" fillId="11" borderId="71" xfId="1" applyNumberFormat="1" applyFont="1" applyFill="1" applyBorder="1" applyAlignment="1" applyProtection="1">
      <alignment horizontal="right" vertical="center"/>
      <protection locked="0"/>
    </xf>
    <xf numFmtId="168" fontId="31" fillId="0" borderId="71" xfId="2" applyNumberFormat="1" applyFont="1" applyFill="1" applyBorder="1" applyAlignment="1" applyProtection="1">
      <alignment horizontal="right" vertical="center"/>
      <protection locked="0"/>
    </xf>
    <xf numFmtId="168" fontId="17" fillId="6" borderId="71" xfId="1" applyNumberFormat="1" applyFont="1" applyFill="1" applyBorder="1" applyAlignment="1" applyProtection="1">
      <alignment horizontal="right" vertical="center"/>
      <protection locked="0"/>
    </xf>
    <xf numFmtId="0" fontId="32" fillId="0" borderId="71" xfId="0" applyFont="1" applyBorder="1" applyAlignment="1" applyProtection="1">
      <alignment horizontal="left" indent="1"/>
    </xf>
    <xf numFmtId="168" fontId="17" fillId="6" borderId="78" xfId="1" applyNumberFormat="1" applyFont="1" applyFill="1" applyBorder="1" applyAlignment="1" applyProtection="1">
      <alignment horizontal="right" vertical="center"/>
      <protection locked="0"/>
    </xf>
    <xf numFmtId="168" fontId="17" fillId="0" borderId="79" xfId="1" applyNumberFormat="1" applyFont="1" applyFill="1" applyBorder="1" applyAlignment="1" applyProtection="1">
      <alignment horizontal="right" vertical="center" wrapText="1"/>
      <protection locked="0"/>
    </xf>
    <xf numFmtId="168" fontId="17" fillId="6" borderId="79" xfId="1" applyNumberFormat="1" applyFont="1" applyFill="1" applyBorder="1" applyAlignment="1" applyProtection="1">
      <alignment horizontal="right" vertical="center"/>
      <protection locked="0"/>
    </xf>
    <xf numFmtId="2" fontId="3" fillId="2" borderId="82" xfId="1" applyNumberFormat="1" applyFont="1" applyFill="1" applyBorder="1" applyAlignment="1" applyProtection="1">
      <alignment vertical="center"/>
    </xf>
    <xf numFmtId="165" fontId="33" fillId="8" borderId="0" xfId="3" applyNumberFormat="1" applyFont="1" applyFill="1" applyBorder="1" applyAlignment="1" applyProtection="1">
      <alignment vertical="center"/>
    </xf>
    <xf numFmtId="168" fontId="34" fillId="12" borderId="47" xfId="3" applyNumberFormat="1" applyFont="1" applyFill="1" applyBorder="1" applyAlignment="1" applyProtection="1">
      <alignment horizontal="right" vertical="center"/>
    </xf>
    <xf numFmtId="165" fontId="34" fillId="12" borderId="47" xfId="3" applyNumberFormat="1" applyFont="1" applyFill="1" applyBorder="1" applyAlignment="1" applyProtection="1">
      <alignment vertical="center"/>
    </xf>
    <xf numFmtId="165" fontId="33" fillId="8" borderId="0" xfId="3" applyNumberFormat="1" applyFont="1" applyFill="1" applyBorder="1" applyAlignment="1" applyProtection="1">
      <alignment horizontal="right" vertical="center"/>
    </xf>
    <xf numFmtId="168" fontId="34" fillId="12" borderId="0" xfId="3" applyNumberFormat="1" applyFont="1" applyFill="1" applyBorder="1" applyAlignment="1" applyProtection="1">
      <alignment horizontal="right" vertical="center"/>
    </xf>
    <xf numFmtId="165" fontId="34" fillId="12" borderId="0" xfId="3" applyNumberFormat="1" applyFont="1" applyFill="1" applyBorder="1" applyAlignment="1" applyProtection="1">
      <alignment vertical="center"/>
    </xf>
    <xf numFmtId="0" fontId="35" fillId="0" borderId="0" xfId="0" applyFont="1" applyBorder="1" applyProtection="1"/>
    <xf numFmtId="0" fontId="33" fillId="12" borderId="0" xfId="3" applyNumberFormat="1" applyFont="1" applyFill="1" applyBorder="1" applyAlignment="1" applyProtection="1">
      <alignment horizontal="center" vertical="center"/>
    </xf>
    <xf numFmtId="49" fontId="3" fillId="2" borderId="39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3" fillId="2" borderId="83" xfId="1" applyNumberFormat="1" applyFont="1" applyFill="1" applyBorder="1" applyAlignment="1" applyProtection="1">
      <alignment horizontal="center" vertical="center"/>
    </xf>
    <xf numFmtId="49" fontId="3" fillId="2" borderId="84" xfId="1" applyNumberFormat="1" applyFont="1" applyFill="1" applyBorder="1" applyAlignment="1" applyProtection="1">
      <alignment horizontal="center" vertical="center"/>
    </xf>
    <xf numFmtId="165" fontId="33" fillId="8" borderId="0" xfId="3" applyNumberFormat="1" applyFont="1" applyFill="1" applyBorder="1" applyAlignment="1" applyProtection="1">
      <alignment horizontal="center" vertical="center"/>
    </xf>
    <xf numFmtId="49" fontId="3" fillId="2" borderId="83" xfId="1" applyNumberFormat="1" applyFont="1" applyFill="1" applyBorder="1" applyAlignment="1" applyProtection="1">
      <alignment vertical="center"/>
    </xf>
    <xf numFmtId="49" fontId="3" fillId="2" borderId="84" xfId="1" applyNumberFormat="1" applyFont="1" applyFill="1" applyBorder="1" applyAlignment="1" applyProtection="1">
      <alignment vertical="center"/>
    </xf>
    <xf numFmtId="165" fontId="13" fillId="2" borderId="0" xfId="1" applyNumberFormat="1" applyFont="1" applyFill="1" applyBorder="1" applyAlignment="1" applyProtection="1">
      <alignment vertical="center"/>
    </xf>
    <xf numFmtId="0" fontId="36" fillId="10" borderId="85" xfId="3" applyFont="1" applyFill="1" applyBorder="1" applyAlignment="1" applyProtection="1">
      <alignment horizontal="right" vertical="center" wrapText="1"/>
    </xf>
    <xf numFmtId="49" fontId="3" fillId="2" borderId="86" xfId="1" applyNumberFormat="1" applyFont="1" applyFill="1" applyBorder="1" applyAlignment="1" applyProtection="1">
      <alignment vertical="center"/>
    </xf>
    <xf numFmtId="171" fontId="23" fillId="7" borderId="71" xfId="2" applyNumberFormat="1" applyFont="1" applyFill="1" applyBorder="1" applyAlignment="1" applyProtection="1">
      <alignment horizontal="right" vertical="center"/>
      <protection locked="0"/>
    </xf>
    <xf numFmtId="171" fontId="25" fillId="10" borderId="71" xfId="2" applyNumberFormat="1" applyFont="1" applyFill="1" applyBorder="1" applyAlignment="1" applyProtection="1">
      <alignment horizontal="right" vertical="center"/>
      <protection locked="0"/>
    </xf>
    <xf numFmtId="171" fontId="25" fillId="0" borderId="71" xfId="3" applyNumberFormat="1" applyFont="1" applyFill="1" applyBorder="1" applyAlignment="1" applyProtection="1">
      <alignment horizontal="right" vertical="center" wrapText="1"/>
      <protection locked="0"/>
    </xf>
    <xf numFmtId="171" fontId="29" fillId="2" borderId="71" xfId="1" applyNumberFormat="1" applyFont="1" applyFill="1" applyBorder="1" applyAlignment="1" applyProtection="1">
      <alignment horizontal="right" vertical="center"/>
      <protection locked="0"/>
    </xf>
    <xf numFmtId="171" fontId="3" fillId="11" borderId="71" xfId="1" applyNumberFormat="1" applyFont="1" applyFill="1" applyBorder="1" applyAlignment="1" applyProtection="1">
      <alignment horizontal="right" vertical="center"/>
      <protection locked="0"/>
    </xf>
    <xf numFmtId="171" fontId="17" fillId="0" borderId="78" xfId="1" applyNumberFormat="1" applyFont="1" applyFill="1" applyBorder="1" applyAlignment="1" applyProtection="1">
      <alignment horizontal="right" vertical="center" wrapText="1"/>
      <protection locked="0"/>
    </xf>
    <xf numFmtId="171" fontId="17" fillId="2" borderId="78" xfId="1" applyNumberFormat="1" applyFont="1" applyFill="1" applyBorder="1" applyAlignment="1" applyProtection="1">
      <alignment horizontal="right" vertical="center"/>
      <protection locked="0"/>
    </xf>
    <xf numFmtId="171" fontId="17" fillId="11" borderId="78" xfId="1" applyNumberFormat="1" applyFont="1" applyFill="1" applyBorder="1" applyAlignment="1" applyProtection="1">
      <alignment horizontal="right" vertical="center"/>
      <protection locked="0"/>
    </xf>
    <xf numFmtId="171" fontId="21" fillId="4" borderId="78" xfId="1" applyNumberFormat="1" applyFont="1" applyFill="1" applyBorder="1" applyAlignment="1" applyProtection="1">
      <alignment horizontal="right" vertical="center" wrapText="1"/>
      <protection locked="0"/>
    </xf>
    <xf numFmtId="171" fontId="17" fillId="0" borderId="78" xfId="1" applyNumberFormat="1" applyFont="1" applyFill="1" applyBorder="1" applyAlignment="1" applyProtection="1">
      <alignment horizontal="right" vertical="center"/>
      <protection locked="0"/>
    </xf>
    <xf numFmtId="171" fontId="17" fillId="2" borderId="71" xfId="1" applyNumberFormat="1" applyFont="1" applyFill="1" applyBorder="1" applyAlignment="1" applyProtection="1">
      <alignment horizontal="right" vertical="center"/>
      <protection locked="0"/>
    </xf>
    <xf numFmtId="171" fontId="17" fillId="11" borderId="71" xfId="1" applyNumberFormat="1" applyFont="1" applyFill="1" applyBorder="1" applyAlignment="1" applyProtection="1">
      <alignment horizontal="right" vertical="center"/>
      <protection locked="0"/>
    </xf>
    <xf numFmtId="171" fontId="21" fillId="4" borderId="71" xfId="1" applyNumberFormat="1" applyFont="1" applyFill="1" applyBorder="1" applyAlignment="1" applyProtection="1">
      <alignment horizontal="right" vertical="center" wrapText="1"/>
      <protection locked="0"/>
    </xf>
    <xf numFmtId="171" fontId="17" fillId="0" borderId="71" xfId="1" applyNumberFormat="1" applyFont="1" applyFill="1" applyBorder="1" applyAlignment="1" applyProtection="1">
      <alignment horizontal="right" vertical="center" wrapText="1"/>
      <protection locked="0"/>
    </xf>
    <xf numFmtId="171" fontId="31" fillId="0" borderId="71" xfId="2" applyNumberFormat="1" applyFont="1" applyFill="1" applyBorder="1" applyAlignment="1" applyProtection="1">
      <alignment horizontal="right" vertical="center"/>
      <protection locked="0"/>
    </xf>
    <xf numFmtId="171" fontId="30" fillId="4" borderId="71" xfId="1" applyNumberFormat="1" applyFont="1" applyFill="1" applyBorder="1" applyAlignment="1" applyProtection="1">
      <alignment horizontal="right" vertical="center" wrapText="1"/>
      <protection locked="0"/>
    </xf>
    <xf numFmtId="171" fontId="30" fillId="11" borderId="71" xfId="1" applyNumberFormat="1" applyFont="1" applyFill="1" applyBorder="1" applyAlignment="1" applyProtection="1">
      <alignment horizontal="right" vertical="center"/>
      <protection locked="0"/>
    </xf>
    <xf numFmtId="171" fontId="21" fillId="6" borderId="71" xfId="1" applyNumberFormat="1" applyFont="1" applyFill="1" applyBorder="1" applyAlignment="1" applyProtection="1">
      <alignment horizontal="right" vertical="center"/>
      <protection locked="0"/>
    </xf>
    <xf numFmtId="171" fontId="17" fillId="6" borderId="71" xfId="1" applyNumberFormat="1" applyFont="1" applyFill="1" applyBorder="1" applyAlignment="1" applyProtection="1">
      <alignment horizontal="right" vertical="center"/>
      <protection locked="0"/>
    </xf>
    <xf numFmtId="171" fontId="32" fillId="0" borderId="71" xfId="0" applyNumberFormat="1" applyFont="1" applyBorder="1" applyAlignment="1" applyProtection="1">
      <alignment horizontal="left" indent="1"/>
    </xf>
    <xf numFmtId="171" fontId="17" fillId="0" borderId="71" xfId="1" applyNumberFormat="1" applyFont="1" applyFill="1" applyBorder="1" applyAlignment="1" applyProtection="1">
      <alignment horizontal="right" vertical="center"/>
      <protection locked="0"/>
    </xf>
    <xf numFmtId="171" fontId="17" fillId="6" borderId="78" xfId="1" applyNumberFormat="1" applyFont="1" applyFill="1" applyBorder="1" applyAlignment="1" applyProtection="1">
      <alignment horizontal="right" vertical="center"/>
      <protection locked="0"/>
    </xf>
    <xf numFmtId="171" fontId="21" fillId="4" borderId="79" xfId="1" applyNumberFormat="1" applyFont="1" applyFill="1" applyBorder="1" applyAlignment="1" applyProtection="1">
      <alignment horizontal="right" vertical="center" wrapText="1"/>
      <protection locked="0"/>
    </xf>
    <xf numFmtId="171" fontId="17" fillId="0" borderId="79" xfId="1" applyNumberFormat="1" applyFont="1" applyFill="1" applyBorder="1" applyAlignment="1" applyProtection="1">
      <alignment horizontal="right" vertical="center" wrapText="1"/>
      <protection locked="0"/>
    </xf>
    <xf numFmtId="171" fontId="17" fillId="2" borderId="79" xfId="1" applyNumberFormat="1" applyFont="1" applyFill="1" applyBorder="1" applyAlignment="1" applyProtection="1">
      <alignment horizontal="right" vertical="center"/>
      <protection locked="0"/>
    </xf>
    <xf numFmtId="171" fontId="17" fillId="11" borderId="79" xfId="1" applyNumberFormat="1" applyFont="1" applyFill="1" applyBorder="1" applyAlignment="1" applyProtection="1">
      <alignment horizontal="right" vertical="center"/>
      <protection locked="0"/>
    </xf>
    <xf numFmtId="171" fontId="17" fillId="6" borderId="79" xfId="1" applyNumberFormat="1" applyFont="1" applyFill="1" applyBorder="1" applyAlignment="1" applyProtection="1">
      <alignment horizontal="right" vertical="center"/>
      <protection locked="0"/>
    </xf>
    <xf numFmtId="171" fontId="21" fillId="0" borderId="78" xfId="1" applyNumberFormat="1" applyFont="1" applyFill="1" applyBorder="1" applyAlignment="1" applyProtection="1">
      <alignment horizontal="right" vertical="center" wrapText="1"/>
      <protection locked="0"/>
    </xf>
    <xf numFmtId="171" fontId="21" fillId="6" borderId="78" xfId="1" applyNumberFormat="1" applyFont="1" applyFill="1" applyBorder="1" applyAlignment="1" applyProtection="1">
      <alignment horizontal="right" vertical="center"/>
      <protection locked="0"/>
    </xf>
  </cellXfs>
  <cellStyles count="4">
    <cellStyle name="Standaard" xfId="0" builtinId="0"/>
    <cellStyle name="Standaard 2" xfId="3"/>
    <cellStyle name="Valuta 2" xfId="2"/>
    <cellStyle name="Verklarende tekst" xfId="1" builtinId="53" customBuiltin="1"/>
  </cellStyles>
  <dxfs count="7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9D18E"/>
      <rgbColor rgb="FF808080"/>
      <rgbColor rgb="FF9999FF"/>
      <rgbColor rgb="FF993366"/>
      <rgbColor rgb="FFFFFFCC"/>
      <rgbColor rgb="FFDEEBF7"/>
      <rgbColor rgb="FF660066"/>
      <rgbColor rgb="FFFF8080"/>
      <rgbColor rgb="FF2F5597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DC3E6"/>
      <rgbColor rgb="FFFF9999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336699"/>
      <rgbColor rgb="FF969696"/>
      <rgbColor rgb="FF003366"/>
      <rgbColor rgb="FF339966"/>
      <rgbColor rgb="FF003300"/>
      <rgbColor rgb="FF333300"/>
      <rgbColor rgb="FF993300"/>
      <rgbColor rgb="FF993366"/>
      <rgbColor rgb="FF1F4E7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6699"/>
      <color rgb="FFFF9999"/>
      <color rgb="FFFFCC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57000</xdr:colOff>
      <xdr:row>0</xdr:row>
      <xdr:rowOff>114300</xdr:rowOff>
    </xdr:from>
    <xdr:to>
      <xdr:col>9</xdr:col>
      <xdr:colOff>76200</xdr:colOff>
      <xdr:row>4</xdr:row>
      <xdr:rowOff>26202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350" y="114300"/>
          <a:ext cx="1809900" cy="7120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41"/>
  <sheetViews>
    <sheetView showGridLines="0" tabSelected="1" zoomScaleNormal="100" workbookViewId="0"/>
  </sheetViews>
  <sheetFormatPr defaultColWidth="9.109375" defaultRowHeight="14.4"/>
  <cols>
    <col min="1" max="1" width="12.109375" style="1" customWidth="1"/>
    <col min="2" max="2" width="9.5546875" style="1"/>
    <col min="3" max="5" width="13.109375" style="1"/>
    <col min="6" max="6" width="0.5546875" style="1"/>
    <col min="7" max="8" width="13.109375" style="1"/>
    <col min="9" max="9" width="0.5546875" style="1" customWidth="1"/>
    <col min="10" max="13" width="11.44140625" style="1"/>
    <col min="14" max="14" width="14" style="1"/>
    <col min="15" max="15" width="14.44140625" style="1"/>
    <col min="16" max="17" width="9" style="1"/>
    <col min="18" max="19" width="12.5546875" style="1"/>
    <col min="20" max="21" width="13.88671875" style="1"/>
    <col min="22" max="1025" width="9" style="1"/>
    <col min="1026" max="16384" width="9.109375" style="1"/>
  </cols>
  <sheetData>
    <row r="1" spans="1:15" ht="15.75" customHeight="1">
      <c r="B1" s="2"/>
      <c r="C1" s="2"/>
    </row>
    <row r="2" spans="1:15" ht="15.75" customHeight="1" thickBot="1">
      <c r="A2" s="3" t="s">
        <v>0</v>
      </c>
      <c r="B2" s="84" t="s">
        <v>45</v>
      </c>
      <c r="C2" s="126" t="s">
        <v>46</v>
      </c>
      <c r="D2" s="126"/>
      <c r="E2" s="126"/>
      <c r="F2" s="4"/>
    </row>
    <row r="3" spans="1:15" ht="15.75" customHeight="1" thickTop="1" thickBot="1">
      <c r="A3" s="116" t="s">
        <v>1</v>
      </c>
      <c r="B3" s="116"/>
      <c r="C3" s="117" t="s">
        <v>46</v>
      </c>
      <c r="D3" s="117"/>
      <c r="E3" s="117"/>
      <c r="F3" s="5"/>
    </row>
    <row r="4" spans="1:15" ht="15.75" customHeight="1" thickTop="1" thickBot="1">
      <c r="A4" s="116" t="s">
        <v>2</v>
      </c>
      <c r="B4" s="116"/>
      <c r="C4" s="117" t="s">
        <v>46</v>
      </c>
      <c r="D4" s="117"/>
      <c r="E4" s="117"/>
      <c r="F4" s="5"/>
    </row>
    <row r="5" spans="1:15" ht="15.75" customHeight="1" thickTop="1" thickBot="1">
      <c r="A5" s="116" t="s">
        <v>3</v>
      </c>
      <c r="B5" s="116"/>
      <c r="C5" s="117" t="s">
        <v>46</v>
      </c>
      <c r="D5" s="117"/>
      <c r="E5" s="117"/>
      <c r="F5" s="6"/>
      <c r="G5" s="7" t="s">
        <v>4</v>
      </c>
      <c r="H5" s="8"/>
    </row>
    <row r="6" spans="1:15" ht="15.75" customHeight="1" thickTop="1">
      <c r="A6" s="78" t="s">
        <v>5</v>
      </c>
      <c r="B6" s="2"/>
      <c r="C6" s="9">
        <v>2021</v>
      </c>
      <c r="G6" s="2"/>
      <c r="J6" s="10"/>
      <c r="K6" s="10"/>
      <c r="L6" s="11"/>
    </row>
    <row r="7" spans="1:15" ht="10.5" customHeight="1" thickBot="1">
      <c r="A7" s="12"/>
      <c r="B7" s="13"/>
      <c r="C7" s="12"/>
      <c r="D7" s="12"/>
      <c r="E7" s="12"/>
      <c r="F7" s="12"/>
      <c r="G7" s="12"/>
      <c r="H7" s="12"/>
      <c r="I7" s="12"/>
      <c r="J7" s="10"/>
      <c r="K7" s="10"/>
      <c r="L7" s="11"/>
      <c r="M7" s="14"/>
      <c r="N7" s="14"/>
    </row>
    <row r="8" spans="1:15" s="16" customFormat="1" ht="9.75" customHeight="1" thickTop="1">
      <c r="A8" s="15"/>
      <c r="B8" s="15"/>
      <c r="C8" s="15"/>
      <c r="D8" s="15"/>
      <c r="E8" s="15"/>
      <c r="F8" s="15"/>
      <c r="G8" s="15"/>
      <c r="H8" s="15"/>
      <c r="I8" s="15"/>
      <c r="J8" s="10"/>
      <c r="K8" s="10"/>
      <c r="L8" s="11"/>
      <c r="M8" s="14"/>
      <c r="N8" s="14"/>
    </row>
    <row r="9" spans="1:15" ht="15.6">
      <c r="A9" s="78"/>
      <c r="B9" s="78"/>
      <c r="C9" s="78"/>
      <c r="D9" s="78"/>
      <c r="E9" s="78"/>
      <c r="F9" s="78"/>
      <c r="G9" s="78"/>
      <c r="H9" s="78"/>
      <c r="I9" s="78"/>
      <c r="J9" s="10"/>
      <c r="K9" s="10"/>
      <c r="L9" s="11"/>
      <c r="M9" s="14"/>
      <c r="N9" s="14"/>
      <c r="O9" s="14"/>
    </row>
    <row r="10" spans="1:15" ht="16.2" thickBot="1">
      <c r="A10" s="118" t="s">
        <v>6</v>
      </c>
      <c r="B10" s="118"/>
      <c r="C10" s="118"/>
      <c r="D10" s="118"/>
      <c r="E10" s="78"/>
      <c r="G10" s="119" t="s">
        <v>7</v>
      </c>
      <c r="H10" s="119"/>
      <c r="J10" s="10"/>
      <c r="K10" s="10"/>
      <c r="L10" s="11"/>
    </row>
    <row r="11" spans="1:15" ht="16.8" thickTop="1" thickBot="1">
      <c r="A11" s="17" t="s">
        <v>8</v>
      </c>
      <c r="B11" s="18"/>
      <c r="C11" s="19"/>
      <c r="D11" s="20"/>
      <c r="E11" s="78"/>
      <c r="G11" s="21"/>
      <c r="H11" s="22" t="s">
        <v>9</v>
      </c>
      <c r="J11" s="10"/>
    </row>
    <row r="12" spans="1:15" ht="16.8" thickTop="1" thickBot="1">
      <c r="A12" s="23" t="s">
        <v>10</v>
      </c>
      <c r="B12" s="24"/>
      <c r="C12" s="24"/>
      <c r="D12" s="25"/>
      <c r="E12" s="78"/>
      <c r="G12" s="21"/>
      <c r="H12" s="22" t="s">
        <v>57</v>
      </c>
      <c r="J12" s="10"/>
      <c r="K12" s="10"/>
    </row>
    <row r="13" spans="1:15" ht="16.2" thickBot="1">
      <c r="A13" s="27" t="s">
        <v>11</v>
      </c>
      <c r="B13" s="23"/>
      <c r="C13" s="23"/>
      <c r="D13" s="28" t="e">
        <f>D11*1/D12</f>
        <v>#DIV/0!</v>
      </c>
      <c r="E13" s="78"/>
      <c r="J13" s="10"/>
      <c r="L13" s="11"/>
    </row>
    <row r="14" spans="1:15" ht="16.2" thickBot="1">
      <c r="A14" s="29" t="s">
        <v>54</v>
      </c>
      <c r="B14" s="30"/>
      <c r="C14" s="30"/>
      <c r="D14" s="31" t="e">
        <f>ROUND(D13*0.012,2)</f>
        <v>#DIV/0!</v>
      </c>
      <c r="E14" s="78"/>
      <c r="G14" s="119" t="s">
        <v>52</v>
      </c>
      <c r="H14" s="119"/>
      <c r="J14" s="10"/>
      <c r="L14" s="32"/>
    </row>
    <row r="15" spans="1:15" ht="16.8" thickTop="1" thickBot="1">
      <c r="A15" s="33"/>
      <c r="B15" s="34"/>
      <c r="C15" s="34"/>
      <c r="D15" s="34"/>
      <c r="E15" s="90"/>
      <c r="G15" s="26" t="s">
        <v>47</v>
      </c>
      <c r="H15" s="21"/>
      <c r="J15" s="10"/>
      <c r="L15" s="32"/>
    </row>
    <row r="16" spans="1:15" ht="16.5" customHeight="1" thickTop="1" thickBot="1">
      <c r="A16" s="129" t="s">
        <v>12</v>
      </c>
      <c r="B16" s="130"/>
      <c r="C16" s="130"/>
      <c r="D16" s="130"/>
      <c r="E16" s="90"/>
      <c r="G16" s="26" t="s">
        <v>48</v>
      </c>
      <c r="H16" s="21"/>
      <c r="J16" s="10"/>
      <c r="L16" s="32"/>
      <c r="M16" s="35"/>
      <c r="N16" s="36"/>
    </row>
    <row r="17" spans="1:11" ht="21" customHeight="1" thickTop="1" thickBot="1">
      <c r="A17" s="122" t="s">
        <v>13</v>
      </c>
      <c r="B17" s="123"/>
      <c r="C17" s="120" t="s">
        <v>14</v>
      </c>
      <c r="D17" s="106" t="s">
        <v>15</v>
      </c>
      <c r="G17" s="26" t="s">
        <v>49</v>
      </c>
      <c r="H17" s="21"/>
      <c r="K17" s="32"/>
    </row>
    <row r="18" spans="1:11" ht="21" customHeight="1" thickTop="1" thickBot="1">
      <c r="A18" s="124"/>
      <c r="B18" s="125"/>
      <c r="C18" s="121"/>
      <c r="D18" s="107"/>
      <c r="G18" s="26" t="s">
        <v>50</v>
      </c>
      <c r="H18" s="21"/>
      <c r="K18" s="32"/>
    </row>
    <row r="19" spans="1:11" ht="15.6" thickTop="1" thickBot="1">
      <c r="A19" s="114" t="s">
        <v>17</v>
      </c>
      <c r="B19" s="115"/>
      <c r="C19" s="37">
        <f>'01'!P39</f>
        <v>0</v>
      </c>
      <c r="D19" s="28" t="e">
        <f t="shared" ref="D19:D30" si="0">ROUND(C19*$D$14,2)</f>
        <v>#DIV/0!</v>
      </c>
      <c r="G19" s="26" t="s">
        <v>51</v>
      </c>
      <c r="H19" s="21"/>
    </row>
    <row r="20" spans="1:11" ht="15" thickBot="1">
      <c r="A20" s="114" t="s">
        <v>18</v>
      </c>
      <c r="B20" s="115"/>
      <c r="C20" s="38">
        <f>'02'!P36</f>
        <v>0</v>
      </c>
      <c r="D20" s="28" t="e">
        <f t="shared" si="0"/>
        <v>#DIV/0!</v>
      </c>
    </row>
    <row r="21" spans="1:11" ht="15" thickBot="1">
      <c r="A21" s="114" t="s">
        <v>19</v>
      </c>
      <c r="B21" s="115"/>
      <c r="C21" s="38">
        <f>'03'!P39</f>
        <v>0</v>
      </c>
      <c r="D21" s="28" t="e">
        <f t="shared" si="0"/>
        <v>#DIV/0!</v>
      </c>
    </row>
    <row r="22" spans="1:11" ht="15" thickBot="1">
      <c r="A22" s="114" t="s">
        <v>20</v>
      </c>
      <c r="B22" s="115"/>
      <c r="C22" s="38">
        <f>'04'!P38</f>
        <v>0</v>
      </c>
      <c r="D22" s="28" t="e">
        <f t="shared" si="0"/>
        <v>#DIV/0!</v>
      </c>
    </row>
    <row r="23" spans="1:11" ht="15" thickBot="1">
      <c r="A23" s="114" t="s">
        <v>21</v>
      </c>
      <c r="B23" s="115"/>
      <c r="C23" s="38">
        <f>'05'!P39</f>
        <v>0</v>
      </c>
      <c r="D23" s="28" t="e">
        <f t="shared" si="0"/>
        <v>#DIV/0!</v>
      </c>
    </row>
    <row r="24" spans="1:11" ht="15" thickBot="1">
      <c r="A24" s="114" t="s">
        <v>22</v>
      </c>
      <c r="B24" s="115"/>
      <c r="C24" s="38">
        <f>'06'!P38</f>
        <v>0</v>
      </c>
      <c r="D24" s="28" t="e">
        <f t="shared" si="0"/>
        <v>#DIV/0!</v>
      </c>
    </row>
    <row r="25" spans="1:11" ht="15" thickBot="1">
      <c r="A25" s="114" t="s">
        <v>23</v>
      </c>
      <c r="B25" s="115"/>
      <c r="C25" s="38">
        <f>'07'!P39</f>
        <v>0</v>
      </c>
      <c r="D25" s="28" t="e">
        <f t="shared" si="0"/>
        <v>#DIV/0!</v>
      </c>
    </row>
    <row r="26" spans="1:11" ht="15" thickBot="1">
      <c r="A26" s="114" t="s">
        <v>24</v>
      </c>
      <c r="B26" s="115"/>
      <c r="C26" s="38">
        <f>'08'!P39</f>
        <v>0</v>
      </c>
      <c r="D26" s="28" t="e">
        <f t="shared" si="0"/>
        <v>#DIV/0!</v>
      </c>
    </row>
    <row r="27" spans="1:11" ht="15" thickBot="1">
      <c r="A27" s="114" t="s">
        <v>25</v>
      </c>
      <c r="B27" s="115"/>
      <c r="C27" s="38">
        <f>'09'!P38</f>
        <v>0</v>
      </c>
      <c r="D27" s="28" t="e">
        <f t="shared" si="0"/>
        <v>#DIV/0!</v>
      </c>
    </row>
    <row r="28" spans="1:11" ht="15" thickBot="1">
      <c r="A28" s="114" t="s">
        <v>26</v>
      </c>
      <c r="B28" s="115"/>
      <c r="C28" s="38">
        <f>'10'!P39</f>
        <v>0</v>
      </c>
      <c r="D28" s="28" t="e">
        <f t="shared" si="0"/>
        <v>#DIV/0!</v>
      </c>
    </row>
    <row r="29" spans="1:11" ht="15" thickBot="1">
      <c r="A29" s="114" t="s">
        <v>27</v>
      </c>
      <c r="B29" s="115"/>
      <c r="C29" s="38">
        <f>'11'!P38</f>
        <v>0</v>
      </c>
      <c r="D29" s="28" t="e">
        <f t="shared" si="0"/>
        <v>#DIV/0!</v>
      </c>
    </row>
    <row r="30" spans="1:11" ht="15" thickBot="1">
      <c r="A30" s="131" t="s">
        <v>28</v>
      </c>
      <c r="B30" s="132"/>
      <c r="C30" s="39">
        <f>'12'!P39</f>
        <v>0</v>
      </c>
      <c r="D30" s="40" t="e">
        <f t="shared" si="0"/>
        <v>#DIV/0!</v>
      </c>
    </row>
    <row r="31" spans="1:11" s="43" customFormat="1" ht="19.5" customHeight="1" thickTop="1" thickBot="1">
      <c r="A31" s="127" t="s">
        <v>55</v>
      </c>
      <c r="B31" s="128"/>
      <c r="C31" s="41">
        <f>SUM(C19:C30)</f>
        <v>0</v>
      </c>
      <c r="D31" s="42" t="e">
        <f>SUM(D19:D30)</f>
        <v>#DIV/0!</v>
      </c>
      <c r="E31" s="1"/>
      <c r="F31" s="1"/>
      <c r="G31" s="1"/>
      <c r="H31" s="1"/>
    </row>
    <row r="32" spans="1:11">
      <c r="D32" s="2"/>
    </row>
    <row r="33" spans="1:11" ht="16.5" customHeight="1" thickBot="1">
      <c r="A33" s="95" t="s">
        <v>29</v>
      </c>
      <c r="B33" s="96"/>
      <c r="C33" s="97"/>
      <c r="G33" s="87"/>
      <c r="H33" s="87"/>
      <c r="I33" s="2"/>
      <c r="K33" s="36"/>
    </row>
    <row r="34" spans="1:11" ht="21" customHeight="1" thickTop="1" thickBot="1">
      <c r="A34" s="100" t="s">
        <v>44</v>
      </c>
      <c r="B34" s="101"/>
      <c r="C34" s="104" t="s">
        <v>15</v>
      </c>
      <c r="D34" s="87"/>
      <c r="E34" s="87"/>
      <c r="F34" s="87"/>
    </row>
    <row r="35" spans="1:11" ht="21" customHeight="1" thickTop="1" thickBot="1">
      <c r="A35" s="102"/>
      <c r="B35" s="103"/>
      <c r="C35" s="105"/>
      <c r="G35" s="88"/>
      <c r="H35" s="88"/>
    </row>
    <row r="36" spans="1:11" ht="15.6" thickTop="1" thickBot="1">
      <c r="A36" s="108" t="str">
        <f>IF(H5=DATE(2016,1,1),"Januari - Juni",IF(H5=DATE(2016,7,1),"Januari - Juni",IF(H5=DATE(2017,1,1),"Januari - Juni",IF(H5=DATE(2017,7,1),"Januari - Juni",IF(H5=DATE(2018,1,1),"Januari - Juni",IF(H5=DATE(2018,7,1),"Januari - Juni",IF(H5=DATE(2019,1,1),"Januari - Juni",IF(H5=DATE(2019,7,1),"Januari - Juni",IF(H5=DATE(2020,1,1),"Januari - Juni",IF(H5=DATE(2020,7,1),"Januari - Juni","Januari - Maart"))))))))))</f>
        <v>Januari - Maart</v>
      </c>
      <c r="B36" s="109"/>
      <c r="C36" s="83" t="e">
        <f>IF(A36="Januari - Maart",SUM(D19:D21),IF(A36="Januari - Juni",SUM(D19:D24),""))</f>
        <v>#DIV/0!</v>
      </c>
      <c r="D36" s="88"/>
      <c r="E36" s="88"/>
      <c r="F36" s="88"/>
      <c r="G36" s="88"/>
      <c r="H36" s="88"/>
      <c r="I36" s="44"/>
      <c r="J36" s="44"/>
    </row>
    <row r="37" spans="1:11" ht="15" thickBot="1">
      <c r="A37" s="110" t="str">
        <f>IF(A36="Januari - Juni","Juli - December","April - September")</f>
        <v>April - September</v>
      </c>
      <c r="B37" s="111"/>
      <c r="C37" s="83" t="e">
        <f>IF(A37="April - September",SUM(D22:D27),IF(A37="Juli - December",SUM(D25:D30),""))</f>
        <v>#DIV/0!</v>
      </c>
      <c r="D37" s="88"/>
      <c r="E37" s="88"/>
      <c r="F37" s="88"/>
      <c r="G37" s="2"/>
      <c r="H37" s="2"/>
      <c r="I37" s="44"/>
      <c r="J37" s="44"/>
    </row>
    <row r="38" spans="1:11" ht="15" thickBot="1">
      <c r="A38" s="112" t="str">
        <f>IF(A37="April - September","Oktober - December","")</f>
        <v>Oktober - December</v>
      </c>
      <c r="B38" s="113"/>
      <c r="C38" s="86" t="e">
        <f>IF(A38="Oktober - December",SUM(D28:D30),"")</f>
        <v>#DIV/0!</v>
      </c>
      <c r="D38" s="2"/>
      <c r="E38" s="2"/>
      <c r="F38" s="2"/>
      <c r="G38" s="89"/>
      <c r="H38" s="89"/>
      <c r="J38" s="44"/>
    </row>
    <row r="39" spans="1:11" s="45" customFormat="1" ht="19.5" customHeight="1" thickTop="1" thickBot="1">
      <c r="A39" s="98" t="s">
        <v>56</v>
      </c>
      <c r="B39" s="99"/>
      <c r="C39" s="82" t="e">
        <f>SUM(C36:C38)</f>
        <v>#DIV/0!</v>
      </c>
      <c r="D39" s="89"/>
      <c r="E39" s="89"/>
      <c r="F39" s="89"/>
      <c r="G39" s="1"/>
      <c r="H39" s="2"/>
    </row>
    <row r="40" spans="1:11" ht="19.5" customHeight="1" thickBot="1">
      <c r="B40" s="81"/>
      <c r="C40" s="79"/>
      <c r="E40" s="2"/>
      <c r="I40" s="80"/>
    </row>
    <row r="41" spans="1:11" ht="15" thickTop="1"/>
  </sheetData>
  <mergeCells count="34">
    <mergeCell ref="A19:B19"/>
    <mergeCell ref="A20:B20"/>
    <mergeCell ref="A21:B21"/>
    <mergeCell ref="A22:B22"/>
    <mergeCell ref="A23:B23"/>
    <mergeCell ref="C2:E2"/>
    <mergeCell ref="A3:B3"/>
    <mergeCell ref="C3:E3"/>
    <mergeCell ref="A4:B4"/>
    <mergeCell ref="C4:E4"/>
    <mergeCell ref="A5:B5"/>
    <mergeCell ref="C5:E5"/>
    <mergeCell ref="A10:D10"/>
    <mergeCell ref="G10:H10"/>
    <mergeCell ref="C17:C18"/>
    <mergeCell ref="A17:B18"/>
    <mergeCell ref="A16:D16"/>
    <mergeCell ref="G14:H14"/>
    <mergeCell ref="A33:C33"/>
    <mergeCell ref="A39:B39"/>
    <mergeCell ref="A34:B35"/>
    <mergeCell ref="C34:C35"/>
    <mergeCell ref="D17:D18"/>
    <mergeCell ref="A36:B36"/>
    <mergeCell ref="A37:B37"/>
    <mergeCell ref="A38:B38"/>
    <mergeCell ref="A24:B24"/>
    <mergeCell ref="A25:B25"/>
    <mergeCell ref="A26:B26"/>
    <mergeCell ref="A27:B27"/>
    <mergeCell ref="A31:B31"/>
    <mergeCell ref="A29:B29"/>
    <mergeCell ref="A30:B30"/>
    <mergeCell ref="A28:B28"/>
  </mergeCells>
  <conditionalFormatting sqref="D11">
    <cfRule type="expression" dxfId="6" priority="16">
      <formula>LEN(TRIM(D11))=0</formula>
    </cfRule>
  </conditionalFormatting>
  <conditionalFormatting sqref="H5">
    <cfRule type="expression" dxfId="5" priority="11">
      <formula>LEN(TRIM(H5))=0</formula>
    </cfRule>
  </conditionalFormatting>
  <conditionalFormatting sqref="D12">
    <cfRule type="expression" dxfId="4" priority="6">
      <formula>LEN(TRIM(D12))=0</formula>
    </cfRule>
  </conditionalFormatting>
  <conditionalFormatting sqref="G11:G12">
    <cfRule type="expression" dxfId="3" priority="5">
      <formula>LEN(TRIM(G11))=0</formula>
    </cfRule>
  </conditionalFormatting>
  <conditionalFormatting sqref="G15:G19">
    <cfRule type="expression" dxfId="2" priority="3">
      <formula>LEN(TRIM(G15))=0</formula>
    </cfRule>
  </conditionalFormatting>
  <conditionalFormatting sqref="H15">
    <cfRule type="expression" dxfId="1" priority="2">
      <formula>LEN(TRIM(H15))=0</formula>
    </cfRule>
  </conditionalFormatting>
  <conditionalFormatting sqref="H16:H19">
    <cfRule type="expression" dxfId="0" priority="1">
      <formula>LEN(TRIM(H16))=0</formula>
    </cfRule>
  </conditionalFormatting>
  <dataValidations count="1">
    <dataValidation type="list" allowBlank="1" showInputMessage="1" showErrorMessage="1" sqref="H5">
      <formula1>"1/01/2016,1/04/2016,1/07/2016,1/10/2016,1/01/2017,1/04/2017,1/07/2017,1/10/2017,1/01/2018,1/04/2018,1/07/2018,1/10/2018,1/01/2019,1/04/2019,1/07/2019,1/10/2019,1/01/2020,1/04/2020,1/07/2020,1/10/2020"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scale="87" firstPageNumber="0" orientation="portrait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2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4.44140625" style="1"/>
    <col min="17" max="17" width="9.6640625" style="1"/>
    <col min="18" max="18" width="15.1093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22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85">
        <v>44440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222"/>
      <c r="P7" s="156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5">
        <f>$A7+1</f>
        <v>44441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222"/>
      <c r="P8" s="156">
        <f t="shared" ref="P8:P36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5">
        <f t="shared" ref="A9:A36" si="1">$A8+1</f>
        <v>44442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222"/>
      <c r="P9" s="156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138">
        <f t="shared" si="1"/>
        <v>44443</v>
      </c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223"/>
      <c r="P10" s="157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138">
        <f t="shared" si="1"/>
        <v>44444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224"/>
      <c r="P11" s="159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5">
        <f t="shared" si="1"/>
        <v>44445</v>
      </c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221"/>
      <c r="P12" s="187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5">
        <f t="shared" si="1"/>
        <v>44446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222"/>
      <c r="P13" s="156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5">
        <f t="shared" si="1"/>
        <v>44447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222"/>
      <c r="P14" s="156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5">
        <f t="shared" si="1"/>
        <v>44448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222"/>
      <c r="P15" s="156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5">
        <f t="shared" si="1"/>
        <v>44449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222"/>
      <c r="P16" s="156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138">
        <f t="shared" si="1"/>
        <v>44450</v>
      </c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223"/>
      <c r="P17" s="157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138">
        <f t="shared" si="1"/>
        <v>44451</v>
      </c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224"/>
      <c r="P18" s="159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85">
        <f t="shared" si="1"/>
        <v>44452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221"/>
      <c r="P19" s="187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5">
        <f t="shared" si="1"/>
        <v>44453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222"/>
      <c r="P20" s="156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5">
        <f t="shared" si="1"/>
        <v>44454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222"/>
      <c r="P21" s="156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5">
        <f t="shared" si="1"/>
        <v>44455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22"/>
      <c r="P22" s="156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5">
        <f t="shared" si="1"/>
        <v>44456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222"/>
      <c r="P23" s="156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138">
        <f t="shared" si="1"/>
        <v>44457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223"/>
      <c r="P24" s="157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138">
        <f t="shared" si="1"/>
        <v>44458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224"/>
      <c r="P25" s="159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5">
        <f t="shared" si="1"/>
        <v>44459</v>
      </c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221"/>
      <c r="P26" s="187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5">
        <f t="shared" si="1"/>
        <v>44460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222"/>
      <c r="P27" s="156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5">
        <f t="shared" si="1"/>
        <v>44461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222"/>
      <c r="P28" s="156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5">
        <f t="shared" si="1"/>
        <v>44462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222"/>
      <c r="P29" s="156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85">
        <f t="shared" si="1"/>
        <v>44463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222"/>
      <c r="P30" s="156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138">
        <f t="shared" si="1"/>
        <v>44464</v>
      </c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223"/>
      <c r="P31" s="157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138">
        <f t="shared" si="1"/>
        <v>44465</v>
      </c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224"/>
      <c r="P32" s="159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5">
        <f t="shared" si="1"/>
        <v>44466</v>
      </c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221"/>
      <c r="P33" s="187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5">
        <f t="shared" si="1"/>
        <v>44467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222"/>
      <c r="P34" s="156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5">
        <f t="shared" si="1"/>
        <v>44468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222"/>
      <c r="P35" s="156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5">
        <f t="shared" si="1"/>
        <v>44469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222"/>
      <c r="P36" s="156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6" t="s">
        <v>33</v>
      </c>
      <c r="B38" s="57"/>
      <c r="C38" s="57"/>
      <c r="D38" s="57"/>
      <c r="E38" s="57"/>
      <c r="F38" s="46"/>
      <c r="G38" s="46"/>
      <c r="H38" s="46"/>
      <c r="I38" s="46"/>
      <c r="J38" s="46"/>
      <c r="K38" s="46"/>
      <c r="L38" s="70" t="s">
        <v>33</v>
      </c>
      <c r="O38" s="206" t="s">
        <v>34</v>
      </c>
      <c r="P38" s="197">
        <f>SUM(P7:P36)</f>
        <v>0</v>
      </c>
    </row>
    <row r="39" spans="1:1028" ht="15" customHeight="1">
      <c r="A39" s="60" t="str">
        <f>C3</f>
        <v>Naam</v>
      </c>
      <c r="B39" s="53"/>
      <c r="C39" s="61"/>
      <c r="D39" s="61"/>
      <c r="E39" s="61"/>
      <c r="F39"/>
      <c r="G39"/>
      <c r="H39"/>
      <c r="I39"/>
      <c r="J39"/>
      <c r="K39"/>
      <c r="L39" s="71" t="str">
        <f>C4</f>
        <v>Naam</v>
      </c>
      <c r="N39" s="94"/>
      <c r="O39" s="94"/>
      <c r="P39" s="188"/>
      <c r="R39" s="2"/>
    </row>
    <row r="40" spans="1:1028" ht="15" customHeight="1">
      <c r="A40" s="72"/>
      <c r="B40" s="53"/>
      <c r="C40" s="61"/>
      <c r="D40" s="61"/>
      <c r="E40" s="61"/>
      <c r="F40" s="61"/>
      <c r="G40" s="61"/>
      <c r="H40" s="61"/>
      <c r="I40" s="61"/>
      <c r="J40" s="61"/>
      <c r="K40" s="61"/>
      <c r="L40" s="66"/>
      <c r="N40" s="211" t="s">
        <v>35</v>
      </c>
      <c r="O40" s="212"/>
      <c r="P40" s="63">
        <f>N2*O4</f>
        <v>0</v>
      </c>
    </row>
    <row r="41" spans="1:1028" ht="15.6">
      <c r="A41" s="72"/>
      <c r="B41" s="53"/>
      <c r="C41" s="61"/>
      <c r="D41" s="61"/>
      <c r="E41" s="61"/>
      <c r="F41" s="61"/>
      <c r="G41" s="61"/>
      <c r="H41" s="61"/>
      <c r="I41" s="61"/>
      <c r="J41" s="61"/>
      <c r="K41" s="61"/>
      <c r="N41" s="211" t="s">
        <v>16</v>
      </c>
      <c r="O41" s="212"/>
      <c r="P41" s="63">
        <f>IF(P38&gt;P40,P38-P40,0)</f>
        <v>0</v>
      </c>
    </row>
    <row r="42" spans="1:1028">
      <c r="A42" s="73"/>
      <c r="B42" s="137"/>
      <c r="C42" s="137"/>
      <c r="D42" s="137"/>
      <c r="E42" s="137"/>
      <c r="F42" s="137"/>
      <c r="G42" s="137"/>
      <c r="H42" s="137"/>
      <c r="I42" s="137"/>
      <c r="J42" s="137"/>
      <c r="K42" s="137"/>
    </row>
  </sheetData>
  <mergeCells count="37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2:K42"/>
    <mergeCell ref="B34:N34"/>
    <mergeCell ref="B35:N35"/>
    <mergeCell ref="B36:N36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ignoredErrors>
    <ignoredError sqref="P7:P36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2.6640625" style="1"/>
    <col min="17" max="17" width="9.5546875" style="1"/>
    <col min="18" max="18" width="15.1093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21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85">
        <v>44470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222"/>
      <c r="P7" s="156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138">
        <f>A7+1</f>
        <v>44471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223"/>
      <c r="P8" s="157">
        <f t="shared" ref="P8:P37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138">
        <f t="shared" ref="A9:A37" si="1">A8+1</f>
        <v>44472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224"/>
      <c r="P9" s="159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85">
        <f t="shared" si="1"/>
        <v>44473</v>
      </c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221"/>
      <c r="P10" s="187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85">
        <f t="shared" si="1"/>
        <v>44474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222"/>
      <c r="P11" s="156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5">
        <f t="shared" si="1"/>
        <v>44475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222"/>
      <c r="P12" s="156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5">
        <f t="shared" si="1"/>
        <v>44476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222"/>
      <c r="P13" s="156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5">
        <f t="shared" si="1"/>
        <v>44477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222"/>
      <c r="P14" s="156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138">
        <f t="shared" si="1"/>
        <v>44478</v>
      </c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223"/>
      <c r="P15" s="157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138">
        <f t="shared" si="1"/>
        <v>44479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224"/>
      <c r="P16" s="159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85">
        <f t="shared" si="1"/>
        <v>44480</v>
      </c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221"/>
      <c r="P17" s="187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5">
        <f t="shared" si="1"/>
        <v>44481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222"/>
      <c r="P18" s="156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85">
        <f t="shared" si="1"/>
        <v>44482</v>
      </c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222"/>
      <c r="P19" s="156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5">
        <f t="shared" si="1"/>
        <v>44483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222"/>
      <c r="P20" s="156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5">
        <f t="shared" si="1"/>
        <v>44484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222"/>
      <c r="P21" s="156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138">
        <f t="shared" si="1"/>
        <v>44485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223"/>
      <c r="P22" s="157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138">
        <f t="shared" si="1"/>
        <v>44486</v>
      </c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224"/>
      <c r="P23" s="159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85">
        <f t="shared" si="1"/>
        <v>44487</v>
      </c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221"/>
      <c r="P24" s="187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5">
        <f t="shared" si="1"/>
        <v>44488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222"/>
      <c r="P25" s="156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5">
        <f t="shared" si="1"/>
        <v>44489</v>
      </c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222"/>
      <c r="P26" s="156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5">
        <f t="shared" si="1"/>
        <v>44490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222"/>
      <c r="P27" s="156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5">
        <f t="shared" si="1"/>
        <v>44491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222"/>
      <c r="P28" s="156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138">
        <f t="shared" si="1"/>
        <v>44492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223"/>
      <c r="P29" s="157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138">
        <f t="shared" si="1"/>
        <v>44493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224"/>
      <c r="P30" s="159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85">
        <f t="shared" si="1"/>
        <v>44494</v>
      </c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221"/>
      <c r="P31" s="187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5">
        <f t="shared" si="1"/>
        <v>44495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222"/>
      <c r="P32" s="156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5">
        <f t="shared" si="1"/>
        <v>44496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222"/>
      <c r="P33" s="156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5">
        <f t="shared" si="1"/>
        <v>44497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222"/>
      <c r="P34" s="156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5">
        <f t="shared" si="1"/>
        <v>44498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222"/>
      <c r="P35" s="156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38">
        <f t="shared" si="1"/>
        <v>44499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223"/>
      <c r="P36" s="157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38">
        <f t="shared" si="1"/>
        <v>44500</v>
      </c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224"/>
      <c r="P37" s="159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6" t="s">
        <v>33</v>
      </c>
      <c r="B39" s="57"/>
      <c r="C39" s="57"/>
      <c r="D39" s="57"/>
      <c r="E39" s="57"/>
      <c r="F39" s="46"/>
      <c r="G39" s="46"/>
      <c r="H39" s="46"/>
      <c r="I39" s="46"/>
      <c r="J39" s="46"/>
      <c r="K39" s="46"/>
      <c r="L39" s="70" t="s">
        <v>33</v>
      </c>
      <c r="O39" s="206" t="s">
        <v>34</v>
      </c>
      <c r="P39" s="59">
        <f>SUM(P7:P37)</f>
        <v>0</v>
      </c>
    </row>
    <row r="40" spans="1:1028" ht="15" customHeight="1">
      <c r="A40" s="60" t="str">
        <f>C3</f>
        <v>Naam</v>
      </c>
      <c r="B40" s="53"/>
      <c r="C40" s="61"/>
      <c r="D40" s="61"/>
      <c r="E40" s="61"/>
      <c r="F40"/>
      <c r="G40"/>
      <c r="H40"/>
      <c r="I40"/>
      <c r="J40"/>
      <c r="K40"/>
      <c r="L40" s="71" t="str">
        <f>C4</f>
        <v>Naam</v>
      </c>
      <c r="N40" s="94"/>
      <c r="O40" s="94"/>
      <c r="P40" s="186"/>
      <c r="R40" s="2"/>
    </row>
    <row r="41" spans="1:1028" ht="15" customHeight="1">
      <c r="A41" s="72"/>
      <c r="B41" s="53"/>
      <c r="C41" s="61"/>
      <c r="D41" s="61"/>
      <c r="E41" s="61"/>
      <c r="F41" s="61"/>
      <c r="G41" s="61"/>
      <c r="H41" s="61"/>
      <c r="I41" s="61"/>
      <c r="J41" s="61"/>
      <c r="K41" s="61"/>
      <c r="L41" s="66"/>
      <c r="N41" s="211" t="s">
        <v>35</v>
      </c>
      <c r="O41" s="212"/>
      <c r="P41" s="63">
        <f>N2*O4</f>
        <v>0</v>
      </c>
    </row>
    <row r="42" spans="1:1028" ht="15.6">
      <c r="A42" s="72"/>
      <c r="B42" s="53"/>
      <c r="C42" s="61"/>
      <c r="D42" s="61"/>
      <c r="E42" s="61"/>
      <c r="F42" s="61"/>
      <c r="G42" s="61"/>
      <c r="H42" s="61"/>
      <c r="I42" s="61"/>
      <c r="J42" s="61"/>
      <c r="K42" s="61"/>
      <c r="N42" s="211" t="s">
        <v>16</v>
      </c>
      <c r="O42" s="212"/>
      <c r="P42" s="63">
        <f>IF(P39&gt;P41,P39-P41,0)</f>
        <v>0</v>
      </c>
    </row>
    <row r="43" spans="1:1028">
      <c r="A43" s="73"/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P43" s="46"/>
    </row>
  </sheetData>
  <mergeCells count="38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3:K43"/>
    <mergeCell ref="B34:N34"/>
    <mergeCell ref="B35:N35"/>
    <mergeCell ref="B36:N36"/>
    <mergeCell ref="B37:N37"/>
  </mergeCells>
  <pageMargins left="0.70833333333333304" right="0.70833333333333304" top="0.74791666666666701" bottom="0.74791666666666701" header="0.51180555555555496" footer="0.51180555555555496"/>
  <pageSetup paperSize="9" scale="74" firstPageNumber="0" orientation="landscape" verticalDpi="0" r:id="rId1"/>
  <ignoredErrors>
    <ignoredError sqref="P7 P10:P37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6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2.5546875" style="1"/>
    <col min="17" max="17" width="9.5546875" style="1"/>
    <col min="18" max="18" width="14.886718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20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141">
        <v>44501</v>
      </c>
      <c r="B7" s="165" t="s">
        <v>41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237"/>
      <c r="P7" s="194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5">
        <f>$A7+1</f>
        <v>44502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222"/>
      <c r="P8" s="156">
        <f t="shared" ref="P8:P36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5">
        <f t="shared" ref="A9:A36" si="1">$A8+1</f>
        <v>44503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222"/>
      <c r="P9" s="156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85">
        <f t="shared" si="1"/>
        <v>44504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222"/>
      <c r="P10" s="156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85">
        <f t="shared" si="1"/>
        <v>44505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222"/>
      <c r="P11" s="156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138">
        <f t="shared" si="1"/>
        <v>44506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223"/>
      <c r="P12" s="157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138">
        <f t="shared" si="1"/>
        <v>44507</v>
      </c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224"/>
      <c r="P13" s="159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5">
        <f t="shared" si="1"/>
        <v>44508</v>
      </c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221"/>
      <c r="P14" s="187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5">
        <f t="shared" si="1"/>
        <v>44509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222"/>
      <c r="P15" s="156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5">
        <f t="shared" si="1"/>
        <v>44510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222"/>
      <c r="P16" s="156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141">
        <f t="shared" si="1"/>
        <v>44511</v>
      </c>
      <c r="B17" s="165" t="s">
        <v>42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5">
        <v>1</v>
      </c>
      <c r="M17" s="165">
        <v>1</v>
      </c>
      <c r="N17" s="165">
        <v>1</v>
      </c>
      <c r="O17" s="237"/>
      <c r="P17" s="194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5">
        <f t="shared" si="1"/>
        <v>44512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222"/>
      <c r="P18" s="156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138">
        <f t="shared" si="1"/>
        <v>44513</v>
      </c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223"/>
      <c r="P19" s="157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138">
        <f t="shared" si="1"/>
        <v>44514</v>
      </c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224"/>
      <c r="P20" s="159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5">
        <f t="shared" si="1"/>
        <v>44515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221"/>
      <c r="P21" s="187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5">
        <f t="shared" si="1"/>
        <v>44516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22"/>
      <c r="P22" s="156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5">
        <f t="shared" si="1"/>
        <v>44517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222"/>
      <c r="P23" s="156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85">
        <f t="shared" si="1"/>
        <v>44518</v>
      </c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222"/>
      <c r="P24" s="156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5">
        <f t="shared" si="1"/>
        <v>44519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222"/>
      <c r="P25" s="156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138">
        <f t="shared" si="1"/>
        <v>44520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223"/>
      <c r="P26" s="157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138">
        <f t="shared" si="1"/>
        <v>44521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224"/>
      <c r="P27" s="159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5">
        <f t="shared" si="1"/>
        <v>44522</v>
      </c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221"/>
      <c r="P28" s="187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5">
        <f t="shared" si="1"/>
        <v>44523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222"/>
      <c r="P29" s="156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85">
        <f t="shared" si="1"/>
        <v>44524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222"/>
      <c r="P30" s="156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85">
        <f t="shared" si="1"/>
        <v>44525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222"/>
      <c r="P31" s="156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5">
        <f t="shared" si="1"/>
        <v>44526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222"/>
      <c r="P32" s="156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138">
        <f t="shared" si="1"/>
        <v>44527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223"/>
      <c r="P33" s="157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138">
        <f t="shared" si="1"/>
        <v>44528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224"/>
      <c r="P34" s="159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5">
        <f t="shared" si="1"/>
        <v>44529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221"/>
      <c r="P35" s="187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5">
        <f t="shared" si="1"/>
        <v>44530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222"/>
      <c r="P36" s="156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6" t="s">
        <v>33</v>
      </c>
      <c r="B38" s="57"/>
      <c r="C38" s="57"/>
      <c r="D38" s="57"/>
      <c r="E38" s="57"/>
      <c r="F38" s="46"/>
      <c r="G38" s="46"/>
      <c r="H38" s="46"/>
      <c r="I38" s="46"/>
      <c r="J38" s="46"/>
      <c r="K38" s="46"/>
      <c r="L38" s="70" t="s">
        <v>33</v>
      </c>
      <c r="O38" s="206" t="s">
        <v>34</v>
      </c>
      <c r="P38" s="59">
        <f>SUM(P7:P36)</f>
        <v>0</v>
      </c>
    </row>
    <row r="39" spans="1:1028" ht="15" customHeight="1">
      <c r="A39" s="60" t="str">
        <f>C3</f>
        <v>Naam</v>
      </c>
      <c r="B39" s="53"/>
      <c r="C39" s="61"/>
      <c r="D39" s="61"/>
      <c r="E39" s="61"/>
      <c r="F39"/>
      <c r="G39"/>
      <c r="H39"/>
      <c r="I39"/>
      <c r="J39"/>
      <c r="K39"/>
      <c r="L39" s="71" t="str">
        <f>C4</f>
        <v>Naam</v>
      </c>
      <c r="N39" s="94"/>
      <c r="O39" s="94"/>
      <c r="P39" s="186"/>
      <c r="R39" s="2"/>
      <c r="S39"/>
    </row>
    <row r="40" spans="1:1028" ht="15" customHeight="1">
      <c r="A40" s="72"/>
      <c r="B40" s="53"/>
      <c r="C40" s="61"/>
      <c r="D40" s="61"/>
      <c r="E40" s="61"/>
      <c r="F40" s="61"/>
      <c r="G40" s="61"/>
      <c r="H40" s="61"/>
      <c r="I40" s="61"/>
      <c r="J40" s="61"/>
      <c r="K40" s="61"/>
      <c r="L40" s="66"/>
      <c r="N40" s="211" t="s">
        <v>35</v>
      </c>
      <c r="O40" s="212"/>
      <c r="P40" s="63">
        <f>N2*O4</f>
        <v>0</v>
      </c>
      <c r="R40"/>
      <c r="S40"/>
    </row>
    <row r="41" spans="1:1028">
      <c r="A41"/>
      <c r="B41" s="53"/>
      <c r="C41" s="61"/>
      <c r="D41" s="61"/>
      <c r="E41" s="61"/>
      <c r="F41" s="61"/>
      <c r="G41" s="61"/>
      <c r="H41" s="61"/>
      <c r="I41" s="61"/>
      <c r="J41" s="61"/>
      <c r="K41" s="61"/>
      <c r="N41" s="211" t="s">
        <v>16</v>
      </c>
      <c r="O41" s="212"/>
      <c r="P41" s="63">
        <f>IF(P38&gt;P40,P38-P40,0)</f>
        <v>0</v>
      </c>
      <c r="R41"/>
      <c r="S41"/>
    </row>
    <row r="42" spans="1:1028">
      <c r="A42" s="73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R42"/>
      <c r="S42"/>
    </row>
    <row r="43" spans="1:1028">
      <c r="A43" s="2"/>
      <c r="B43" s="46"/>
      <c r="R43"/>
      <c r="S43"/>
    </row>
    <row r="44" spans="1:1028">
      <c r="A44" s="2"/>
      <c r="B44" s="46"/>
      <c r="R44"/>
      <c r="S44"/>
    </row>
    <row r="45" spans="1:1028" ht="21">
      <c r="A45" s="2"/>
      <c r="B45" s="46"/>
      <c r="R45" s="75"/>
      <c r="S45" s="2"/>
    </row>
    <row r="46" spans="1:1028" ht="21">
      <c r="A46" s="2"/>
      <c r="B46" s="46"/>
      <c r="R46" s="76"/>
      <c r="S46" s="2"/>
    </row>
  </sheetData>
  <mergeCells count="37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2:K42"/>
    <mergeCell ref="B34:N34"/>
    <mergeCell ref="B35:N35"/>
    <mergeCell ref="B36:N36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ignoredErrors>
    <ignoredError sqref="P7:P36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2.5546875" style="1"/>
    <col min="17" max="17" width="9.5546875" style="1"/>
    <col min="18" max="18" width="15.1093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23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85">
        <v>44531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>
        <v>1</v>
      </c>
      <c r="M7" s="152">
        <v>1</v>
      </c>
      <c r="N7" s="152">
        <v>1</v>
      </c>
      <c r="O7" s="222"/>
      <c r="P7" s="156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5">
        <f>A7+1</f>
        <v>44532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>
        <v>1</v>
      </c>
      <c r="M8" s="152">
        <v>1</v>
      </c>
      <c r="N8" s="152">
        <v>1</v>
      </c>
      <c r="O8" s="222"/>
      <c r="P8" s="156">
        <f t="shared" ref="P8:P37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5">
        <f t="shared" ref="A9:A37" si="1">A8+1</f>
        <v>44533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222"/>
      <c r="P9" s="156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138">
        <f t="shared" si="1"/>
        <v>44534</v>
      </c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223"/>
      <c r="P10" s="157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138">
        <f t="shared" si="1"/>
        <v>44535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224"/>
      <c r="P11" s="159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5">
        <f t="shared" si="1"/>
        <v>44536</v>
      </c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243"/>
      <c r="P12" s="155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5">
        <f t="shared" si="1"/>
        <v>44537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222"/>
      <c r="P13" s="156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5">
        <f t="shared" si="1"/>
        <v>44538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>
        <v>1</v>
      </c>
      <c r="M14" s="152">
        <v>1</v>
      </c>
      <c r="N14" s="152">
        <v>1</v>
      </c>
      <c r="O14" s="222"/>
      <c r="P14" s="156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5">
        <f t="shared" si="1"/>
        <v>44539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>
        <v>1</v>
      </c>
      <c r="M15" s="152">
        <v>1</v>
      </c>
      <c r="N15" s="152">
        <v>1</v>
      </c>
      <c r="O15" s="222"/>
      <c r="P15" s="156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5">
        <f t="shared" si="1"/>
        <v>44540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222"/>
      <c r="P16" s="156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138">
        <f t="shared" si="1"/>
        <v>44541</v>
      </c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223"/>
      <c r="P17" s="157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138">
        <f t="shared" si="1"/>
        <v>44542</v>
      </c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>
        <v>1</v>
      </c>
      <c r="M18" s="158">
        <v>1</v>
      </c>
      <c r="N18" s="158">
        <v>1</v>
      </c>
      <c r="O18" s="224"/>
      <c r="P18" s="159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85">
        <f t="shared" si="1"/>
        <v>44543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>
        <v>1</v>
      </c>
      <c r="M19" s="151">
        <v>1</v>
      </c>
      <c r="N19" s="151">
        <v>1</v>
      </c>
      <c r="O19" s="243"/>
      <c r="P19" s="155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5">
        <f t="shared" si="1"/>
        <v>44544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>
        <v>1</v>
      </c>
      <c r="M20" s="152">
        <v>1</v>
      </c>
      <c r="N20" s="152">
        <v>1</v>
      </c>
      <c r="O20" s="222"/>
      <c r="P20" s="156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5">
        <f t="shared" si="1"/>
        <v>44545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>
        <v>1</v>
      </c>
      <c r="M21" s="152">
        <v>1</v>
      </c>
      <c r="N21" s="152">
        <v>1</v>
      </c>
      <c r="O21" s="222"/>
      <c r="P21" s="156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5">
        <f t="shared" si="1"/>
        <v>44546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>
        <v>1</v>
      </c>
      <c r="M22" s="152">
        <v>1</v>
      </c>
      <c r="N22" s="152">
        <v>1</v>
      </c>
      <c r="O22" s="222"/>
      <c r="P22" s="156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5">
        <f t="shared" si="1"/>
        <v>44547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222"/>
      <c r="P23" s="156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138">
        <f t="shared" si="1"/>
        <v>44548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223"/>
      <c r="P24" s="157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138">
        <f t="shared" si="1"/>
        <v>44549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>
        <v>1</v>
      </c>
      <c r="M25" s="158">
        <v>1</v>
      </c>
      <c r="N25" s="158">
        <v>1</v>
      </c>
      <c r="O25" s="224"/>
      <c r="P25" s="159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5">
        <f t="shared" si="1"/>
        <v>44550</v>
      </c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221"/>
      <c r="P26" s="187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5">
        <f t="shared" si="1"/>
        <v>44551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222"/>
      <c r="P27" s="156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5">
        <f t="shared" si="1"/>
        <v>44552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222"/>
      <c r="P28" s="156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5">
        <f t="shared" si="1"/>
        <v>44553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>
        <v>1</v>
      </c>
      <c r="M29" s="152">
        <v>1</v>
      </c>
      <c r="N29" s="152">
        <v>1</v>
      </c>
      <c r="O29" s="222"/>
      <c r="P29" s="156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85">
        <f t="shared" si="1"/>
        <v>44554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222"/>
      <c r="P30" s="156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141">
        <f t="shared" si="1"/>
        <v>44555</v>
      </c>
      <c r="B31" s="165" t="s">
        <v>43</v>
      </c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244"/>
      <c r="P31" s="170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138">
        <f t="shared" si="1"/>
        <v>44556</v>
      </c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>
        <v>1</v>
      </c>
      <c r="M32" s="158">
        <v>1</v>
      </c>
      <c r="N32" s="158">
        <v>1</v>
      </c>
      <c r="O32" s="224"/>
      <c r="P32" s="159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5">
        <f t="shared" si="1"/>
        <v>44557</v>
      </c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>
        <v>1</v>
      </c>
      <c r="M33" s="151">
        <v>1</v>
      </c>
      <c r="N33" s="151">
        <v>1</v>
      </c>
      <c r="O33" s="221"/>
      <c r="P33" s="187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5">
        <f t="shared" si="1"/>
        <v>44558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>
        <v>1</v>
      </c>
      <c r="M34" s="152">
        <v>1</v>
      </c>
      <c r="N34" s="152">
        <v>1</v>
      </c>
      <c r="O34" s="222"/>
      <c r="P34" s="156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5">
        <f t="shared" si="1"/>
        <v>44559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>
        <v>1</v>
      </c>
      <c r="M35" s="152">
        <v>1</v>
      </c>
      <c r="N35" s="152">
        <v>1</v>
      </c>
      <c r="O35" s="222"/>
      <c r="P35" s="156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5">
        <f t="shared" si="1"/>
        <v>44560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>
        <v>1</v>
      </c>
      <c r="M36" s="152">
        <v>1</v>
      </c>
      <c r="N36" s="152">
        <v>1</v>
      </c>
      <c r="O36" s="222"/>
      <c r="P36" s="156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85">
        <f t="shared" si="1"/>
        <v>44561</v>
      </c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222"/>
      <c r="P37" s="156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6" t="s">
        <v>33</v>
      </c>
      <c r="B39" s="57"/>
      <c r="C39" s="57"/>
      <c r="D39" s="57"/>
      <c r="E39" s="57"/>
      <c r="F39" s="46"/>
      <c r="G39" s="46"/>
      <c r="H39" s="46"/>
      <c r="I39" s="46"/>
      <c r="J39" s="46"/>
      <c r="K39" s="46"/>
      <c r="L39" s="70" t="s">
        <v>33</v>
      </c>
      <c r="O39" s="206" t="s">
        <v>34</v>
      </c>
      <c r="P39" s="59">
        <f>SUM(P7:P37)</f>
        <v>0</v>
      </c>
    </row>
    <row r="40" spans="1:1028" ht="15" customHeight="1">
      <c r="A40" s="60" t="str">
        <f>C3</f>
        <v>Naam</v>
      </c>
      <c r="B40" s="53"/>
      <c r="C40" s="61"/>
      <c r="D40" s="61"/>
      <c r="E40" s="61"/>
      <c r="F40"/>
      <c r="G40"/>
      <c r="H40"/>
      <c r="I40"/>
      <c r="J40"/>
      <c r="K40"/>
      <c r="L40" s="71" t="str">
        <f>C4</f>
        <v>Naam</v>
      </c>
      <c r="N40" s="94"/>
      <c r="O40" s="94"/>
      <c r="P40" s="186"/>
      <c r="R40" s="2"/>
    </row>
    <row r="41" spans="1:1028" ht="15" customHeight="1">
      <c r="A41" s="72"/>
      <c r="B41" s="53"/>
      <c r="C41" s="61"/>
      <c r="D41" s="61"/>
      <c r="E41" s="61"/>
      <c r="F41" s="61"/>
      <c r="G41" s="61"/>
      <c r="H41" s="61"/>
      <c r="I41" s="61"/>
      <c r="J41" s="61"/>
      <c r="K41" s="61"/>
      <c r="L41" s="66"/>
      <c r="N41" s="211" t="s">
        <v>35</v>
      </c>
      <c r="O41" s="212"/>
      <c r="P41" s="63">
        <f>N2*O4</f>
        <v>0</v>
      </c>
    </row>
    <row r="42" spans="1:1028" ht="15.6">
      <c r="A42" s="72"/>
      <c r="B42" s="53"/>
      <c r="C42" s="61"/>
      <c r="D42" s="61"/>
      <c r="E42" s="61"/>
      <c r="F42" s="61"/>
      <c r="G42" s="61"/>
      <c r="H42" s="61"/>
      <c r="I42" s="61"/>
      <c r="J42" s="61"/>
      <c r="K42" s="61"/>
      <c r="N42" s="211" t="s">
        <v>16</v>
      </c>
      <c r="O42" s="212"/>
      <c r="P42" s="63">
        <f>IF(P39&gt;P41,P39-P41,0)</f>
        <v>0</v>
      </c>
    </row>
    <row r="43" spans="1:1028">
      <c r="A43" s="73"/>
      <c r="B43" s="67"/>
      <c r="C43" s="67"/>
      <c r="D43" s="67"/>
      <c r="E43" s="67"/>
      <c r="F43" s="67"/>
      <c r="G43" s="67"/>
      <c r="H43" s="67"/>
      <c r="I43" s="67"/>
      <c r="J43" s="67"/>
      <c r="K43" s="67"/>
    </row>
  </sheetData>
  <mergeCells count="37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34:N34"/>
    <mergeCell ref="B35:N35"/>
    <mergeCell ref="B36:N36"/>
    <mergeCell ref="B37:N37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ignoredErrors>
    <ignoredError sqref="P7:P3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2"/>
  <sheetViews>
    <sheetView showGridLines="0" zoomScaleNormal="100" workbookViewId="0">
      <selection activeCell="A26" sqref="A26"/>
    </sheetView>
  </sheetViews>
  <sheetFormatPr defaultRowHeight="14.4"/>
  <cols>
    <col min="1" max="6" width="12.5546875" style="1"/>
    <col min="7" max="10" width="9.109375" style="1"/>
    <col min="11" max="12" width="12.5546875" style="1"/>
    <col min="13" max="20" width="12.5546875" style="46"/>
    <col min="21" max="1029" width="9" style="1"/>
  </cols>
  <sheetData>
    <row r="1" spans="1:1029" ht="20.25" customHeight="1" thickBot="1">
      <c r="A1" s="47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G1" s="46"/>
      <c r="H1" s="46"/>
      <c r="I1" s="46"/>
      <c r="J1" s="46"/>
      <c r="K1" s="46"/>
      <c r="N1" s="199">
        <f>'2021'!$G$11</f>
        <v>0</v>
      </c>
      <c r="O1" s="200" t="s">
        <v>9</v>
      </c>
      <c r="P1" s="198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O1"/>
    </row>
    <row r="2" spans="1:1029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G2" s="46"/>
      <c r="H2" s="46"/>
      <c r="I2" s="46"/>
      <c r="J2" s="46"/>
      <c r="K2" s="46"/>
      <c r="N2" s="202">
        <f>'2021'!$G$12</f>
        <v>0</v>
      </c>
      <c r="O2" s="203" t="s">
        <v>57</v>
      </c>
      <c r="P2" s="201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O2"/>
    </row>
    <row r="3" spans="1:1029" ht="20.25" customHeight="1" thickTop="1" thickBot="1">
      <c r="A3" s="47" t="s">
        <v>2</v>
      </c>
      <c r="B3" s="49"/>
      <c r="C3" s="135" t="str">
        <f>'2021'!C4:F4</f>
        <v>Naam</v>
      </c>
      <c r="D3" s="135"/>
      <c r="E3" s="135"/>
      <c r="F3" s="135"/>
      <c r="G3" s="46"/>
      <c r="H3" s="46"/>
      <c r="I3" s="46"/>
      <c r="J3" s="46"/>
      <c r="K3" s="46"/>
      <c r="L3" s="2"/>
      <c r="M3" s="1"/>
      <c r="N3" s="50"/>
      <c r="O3" s="1"/>
      <c r="P3" s="2"/>
      <c r="Q3" s="1"/>
      <c r="R3" s="1"/>
      <c r="S3" s="1"/>
      <c r="T3" s="1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9" ht="20.25" customHeight="1" thickTop="1" thickBot="1">
      <c r="A4" s="47" t="s">
        <v>3</v>
      </c>
      <c r="B4" s="49"/>
      <c r="C4" s="135" t="str">
        <f>'2021'!C5:F5</f>
        <v>Naam</v>
      </c>
      <c r="D4" s="135"/>
      <c r="E4" s="135"/>
      <c r="F4" s="135"/>
      <c r="G4" s="46"/>
      <c r="H4" s="46"/>
      <c r="I4" s="46"/>
      <c r="J4" s="46"/>
      <c r="K4" s="46"/>
      <c r="M4" s="210" t="s">
        <v>58</v>
      </c>
      <c r="N4" s="210"/>
      <c r="O4" s="205">
        <v>20</v>
      </c>
      <c r="P4" s="93"/>
      <c r="Q4" s="1"/>
      <c r="R4" s="1"/>
      <c r="S4" s="1"/>
      <c r="T4" s="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9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204"/>
      <c r="R5" s="204"/>
      <c r="S5" s="204"/>
      <c r="T5" s="204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9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9" ht="15" customHeight="1">
      <c r="A7" s="141">
        <v>44197</v>
      </c>
      <c r="B7" s="144" t="s">
        <v>32</v>
      </c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216"/>
      <c r="P7" s="142">
        <f>O7*24</f>
        <v>0</v>
      </c>
      <c r="Q7" s="1"/>
      <c r="R7" s="1"/>
      <c r="S7" s="1"/>
      <c r="T7" s="1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9" ht="15" customHeight="1">
      <c r="A8" s="138">
        <f>A7+1</f>
        <v>44198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217"/>
      <c r="P8" s="143">
        <f t="shared" ref="P8:P37" si="0">O8*24</f>
        <v>0</v>
      </c>
      <c r="Q8" s="1"/>
      <c r="R8" s="1"/>
      <c r="S8" s="1"/>
      <c r="T8" s="1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9" ht="15" customHeight="1">
      <c r="A9" s="138">
        <f t="shared" ref="A9:A37" si="1">A8+1</f>
        <v>44199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217"/>
      <c r="P9" s="143">
        <f t="shared" si="0"/>
        <v>0</v>
      </c>
      <c r="Q9" s="1"/>
      <c r="R9" s="1"/>
      <c r="S9" s="1"/>
      <c r="T9" s="1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9" ht="15" customHeight="1">
      <c r="A10" s="85">
        <f t="shared" si="1"/>
        <v>44200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218"/>
      <c r="P10" s="184">
        <f>O10*24</f>
        <v>0</v>
      </c>
      <c r="Q10" s="1"/>
      <c r="R10" s="1"/>
      <c r="S10" s="1"/>
      <c r="T10" s="1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9" ht="15" customHeight="1">
      <c r="A11" s="85">
        <f t="shared" si="1"/>
        <v>44201</v>
      </c>
      <c r="B11" s="147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9"/>
      <c r="O11" s="218"/>
      <c r="P11" s="184">
        <f t="shared" si="0"/>
        <v>0</v>
      </c>
      <c r="Q11" s="1"/>
      <c r="R11" s="1"/>
      <c r="S11" s="1"/>
      <c r="T11" s="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9" ht="15" customHeight="1">
      <c r="A12" s="85">
        <f t="shared" si="1"/>
        <v>44202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218"/>
      <c r="P12" s="184">
        <f t="shared" si="0"/>
        <v>0</v>
      </c>
      <c r="Q12" s="1"/>
      <c r="R12" s="1"/>
      <c r="S12" s="1"/>
      <c r="T12" s="1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9" ht="15" customHeight="1">
      <c r="A13" s="85">
        <f t="shared" si="1"/>
        <v>44203</v>
      </c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218"/>
      <c r="P13" s="184">
        <f t="shared" si="0"/>
        <v>0</v>
      </c>
      <c r="Q13" s="1"/>
      <c r="R13" s="1"/>
      <c r="S13" s="1"/>
      <c r="T13" s="1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9" ht="15" customHeight="1">
      <c r="A14" s="85">
        <f t="shared" si="1"/>
        <v>44204</v>
      </c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218"/>
      <c r="P14" s="184">
        <f t="shared" si="0"/>
        <v>0</v>
      </c>
      <c r="Q14" s="1"/>
      <c r="R14" s="1"/>
      <c r="S14" s="1"/>
      <c r="T14" s="1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9" ht="15" customHeight="1">
      <c r="A15" s="138">
        <f t="shared" si="1"/>
        <v>44205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217"/>
      <c r="P15" s="143">
        <f t="shared" si="0"/>
        <v>0</v>
      </c>
      <c r="Q15" s="1"/>
      <c r="R15" s="1"/>
      <c r="S15" s="1"/>
      <c r="T15" s="1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9" ht="15" customHeight="1">
      <c r="A16" s="138">
        <f t="shared" si="1"/>
        <v>44206</v>
      </c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217"/>
      <c r="P16" s="143">
        <f t="shared" si="0"/>
        <v>0</v>
      </c>
      <c r="Q16" s="1"/>
      <c r="R16" s="1"/>
      <c r="S16" s="1"/>
      <c r="T16" s="1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 ht="15" customHeight="1">
      <c r="A17" s="85">
        <f t="shared" si="1"/>
        <v>44207</v>
      </c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218"/>
      <c r="P17" s="184">
        <f t="shared" si="0"/>
        <v>0</v>
      </c>
      <c r="Q17" s="1"/>
      <c r="R17" s="1"/>
      <c r="S17" s="1"/>
      <c r="T17" s="1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 ht="15" customHeight="1">
      <c r="A18" s="85">
        <f t="shared" si="1"/>
        <v>44208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218"/>
      <c r="P18" s="184">
        <f t="shared" si="0"/>
        <v>0</v>
      </c>
      <c r="Q18" s="1"/>
      <c r="R18" s="1"/>
      <c r="S18" s="1"/>
      <c r="T18" s="1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85">
        <f t="shared" si="1"/>
        <v>44209</v>
      </c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218"/>
      <c r="P19" s="184">
        <f t="shared" si="0"/>
        <v>0</v>
      </c>
      <c r="Q19" s="1"/>
      <c r="R19" s="1"/>
      <c r="S19" s="1"/>
      <c r="T19" s="1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 ht="15" customHeight="1">
      <c r="A20" s="85">
        <f t="shared" si="1"/>
        <v>44210</v>
      </c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218"/>
      <c r="P20" s="184">
        <f t="shared" si="0"/>
        <v>0</v>
      </c>
      <c r="Q20" s="1"/>
      <c r="R20" s="1"/>
      <c r="S20" s="1"/>
      <c r="T20" s="1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 ht="15" customHeight="1">
      <c r="A21" s="85">
        <f t="shared" si="1"/>
        <v>44211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218"/>
      <c r="P21" s="184">
        <f t="shared" si="0"/>
        <v>0</v>
      </c>
      <c r="Q21" s="1"/>
      <c r="R21" s="1"/>
      <c r="S21" s="1"/>
      <c r="T21" s="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 ht="15" customHeight="1">
      <c r="A22" s="138">
        <f t="shared" si="1"/>
        <v>44212</v>
      </c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217"/>
      <c r="P22" s="143">
        <f t="shared" si="0"/>
        <v>0</v>
      </c>
      <c r="Q22" s="1"/>
      <c r="R22" s="1"/>
      <c r="S22" s="1"/>
      <c r="T22" s="1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 ht="15" customHeight="1">
      <c r="A23" s="138">
        <f t="shared" si="1"/>
        <v>44213</v>
      </c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217"/>
      <c r="P23" s="143">
        <f t="shared" si="0"/>
        <v>0</v>
      </c>
      <c r="Q23" s="1"/>
      <c r="R23" s="1"/>
      <c r="S23" s="1"/>
      <c r="T23" s="1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 ht="15" customHeight="1">
      <c r="A24" s="85">
        <f t="shared" si="1"/>
        <v>44214</v>
      </c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218"/>
      <c r="P24" s="184">
        <f t="shared" si="0"/>
        <v>0</v>
      </c>
      <c r="Q24" s="1"/>
      <c r="R24" s="1"/>
      <c r="S24" s="1"/>
      <c r="T24" s="1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 ht="15" customHeight="1">
      <c r="A25" s="85">
        <f t="shared" si="1"/>
        <v>44215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218"/>
      <c r="P25" s="184">
        <f t="shared" si="0"/>
        <v>0</v>
      </c>
      <c r="Q25" s="1"/>
      <c r="R25" s="1"/>
      <c r="S25" s="1"/>
      <c r="T25" s="1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 ht="15" customHeight="1">
      <c r="A26" s="85">
        <f t="shared" si="1"/>
        <v>44216</v>
      </c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218"/>
      <c r="P26" s="184">
        <f t="shared" si="0"/>
        <v>0</v>
      </c>
      <c r="Q26" s="1"/>
      <c r="R26" s="1"/>
      <c r="S26" s="1"/>
      <c r="T26" s="1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 ht="15" customHeight="1">
      <c r="A27" s="85">
        <f t="shared" si="1"/>
        <v>44217</v>
      </c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218"/>
      <c r="P27" s="184">
        <f t="shared" si="0"/>
        <v>0</v>
      </c>
      <c r="Q27" s="1"/>
      <c r="R27" s="1"/>
      <c r="S27" s="1"/>
      <c r="T27" s="1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 ht="15" customHeight="1">
      <c r="A28" s="85">
        <f t="shared" si="1"/>
        <v>44218</v>
      </c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218"/>
      <c r="P28" s="184">
        <f t="shared" si="0"/>
        <v>0</v>
      </c>
      <c r="Q28" s="1"/>
      <c r="R28" s="1"/>
      <c r="S28" s="1"/>
      <c r="T28" s="1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 ht="15" customHeight="1">
      <c r="A29" s="138">
        <f t="shared" si="1"/>
        <v>44219</v>
      </c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217"/>
      <c r="P29" s="143">
        <f t="shared" si="0"/>
        <v>0</v>
      </c>
      <c r="Q29" s="1"/>
      <c r="R29" s="1"/>
      <c r="S29" s="1"/>
      <c r="T29" s="1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 ht="15" customHeight="1">
      <c r="A30" s="138">
        <f t="shared" si="1"/>
        <v>44220</v>
      </c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217"/>
      <c r="P30" s="143">
        <f t="shared" si="0"/>
        <v>0</v>
      </c>
      <c r="Q30" s="1"/>
      <c r="R30" s="1"/>
      <c r="S30" s="1"/>
      <c r="T30" s="1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 ht="15" customHeight="1">
      <c r="A31" s="85">
        <f t="shared" si="1"/>
        <v>44221</v>
      </c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218"/>
      <c r="P31" s="184">
        <f t="shared" si="0"/>
        <v>0</v>
      </c>
      <c r="Q31" s="1"/>
      <c r="R31" s="1"/>
      <c r="S31" s="1"/>
      <c r="T31" s="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 ht="15" customHeight="1">
      <c r="A32" s="85">
        <f t="shared" si="1"/>
        <v>44222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218"/>
      <c r="P32" s="184">
        <f t="shared" si="0"/>
        <v>0</v>
      </c>
      <c r="Q32" s="1"/>
      <c r="R32" s="1"/>
      <c r="S32" s="1"/>
      <c r="T32" s="1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 ht="15" customHeight="1">
      <c r="A33" s="85">
        <f t="shared" si="1"/>
        <v>44223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218"/>
      <c r="P33" s="184">
        <f t="shared" si="0"/>
        <v>0</v>
      </c>
      <c r="Q33" s="1"/>
      <c r="R33" s="1"/>
      <c r="S33" s="1"/>
      <c r="T33" s="1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 ht="15" customHeight="1">
      <c r="A34" s="85">
        <f t="shared" si="1"/>
        <v>44224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218"/>
      <c r="P34" s="184">
        <f t="shared" si="0"/>
        <v>0</v>
      </c>
      <c r="Q34" s="1"/>
      <c r="R34" s="1"/>
      <c r="S34" s="1"/>
      <c r="T34" s="1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 ht="15" customHeight="1">
      <c r="A35" s="85">
        <f t="shared" si="1"/>
        <v>44225</v>
      </c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218"/>
      <c r="P35" s="184">
        <f t="shared" si="0"/>
        <v>0</v>
      </c>
      <c r="Q35" s="1"/>
      <c r="R35" s="1"/>
      <c r="S35" s="1"/>
      <c r="T35" s="1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 ht="15" customHeight="1">
      <c r="A36" s="138">
        <f t="shared" si="1"/>
        <v>44226</v>
      </c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217"/>
      <c r="P36" s="143">
        <f t="shared" si="0"/>
        <v>0</v>
      </c>
      <c r="Q36" s="1"/>
      <c r="R36" s="1"/>
      <c r="S36" s="1"/>
      <c r="T36" s="1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 s="138">
        <f t="shared" si="1"/>
        <v>44227</v>
      </c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217"/>
      <c r="P37" s="143">
        <f t="shared" si="0"/>
        <v>0</v>
      </c>
      <c r="Q37" s="1"/>
      <c r="R37" s="1"/>
      <c r="S37" s="1"/>
      <c r="T37" s="1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53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5"/>
      <c r="P38" s="1"/>
      <c r="Q38" s="1"/>
      <c r="R38" s="1"/>
      <c r="S38" s="1"/>
      <c r="T38" s="1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6" t="s">
        <v>33</v>
      </c>
      <c r="B39" s="57"/>
      <c r="C39" s="57"/>
      <c r="D39" s="57"/>
      <c r="E39" s="57"/>
      <c r="F39" s="46"/>
      <c r="G39" s="46"/>
      <c r="H39" s="46"/>
      <c r="I39" s="46"/>
      <c r="J39" s="46"/>
      <c r="L39" s="58" t="s">
        <v>33</v>
      </c>
      <c r="N39" s="134" t="s">
        <v>34</v>
      </c>
      <c r="O39" s="133"/>
      <c r="P39" s="59">
        <f>SUM(P7:P37)</f>
        <v>0</v>
      </c>
    </row>
    <row r="40" spans="1:1028" s="1" customFormat="1" ht="15" customHeight="1">
      <c r="A40" s="60" t="str">
        <f>C3</f>
        <v>Naam</v>
      </c>
      <c r="B40" s="53"/>
      <c r="C40" s="61"/>
      <c r="D40" s="61"/>
      <c r="E40" s="61"/>
      <c r="F40" s="46"/>
      <c r="G40" s="46"/>
      <c r="H40" s="46"/>
      <c r="I40" s="46"/>
      <c r="J40" s="46"/>
      <c r="K40" s="46"/>
      <c r="L40" s="62" t="str">
        <f>C4</f>
        <v>Naam</v>
      </c>
      <c r="N40" s="207"/>
      <c r="O40" s="215"/>
      <c r="P40" s="64"/>
      <c r="Q40" s="2"/>
    </row>
    <row r="41" spans="1:1028" s="1" customFormat="1" ht="15" customHeight="1">
      <c r="A41" s="65"/>
      <c r="B41" s="53"/>
      <c r="C41" s="61"/>
      <c r="D41" s="61"/>
      <c r="E41" s="61"/>
      <c r="F41" s="61"/>
      <c r="G41" s="61"/>
      <c r="H41" s="61"/>
      <c r="I41" s="61"/>
      <c r="J41" s="61"/>
      <c r="K41" s="61"/>
      <c r="L41" s="66"/>
      <c r="N41" s="211" t="s">
        <v>35</v>
      </c>
      <c r="O41" s="212"/>
      <c r="P41" s="63">
        <f>N2*O4</f>
        <v>0</v>
      </c>
      <c r="Q41" s="2"/>
    </row>
    <row r="42" spans="1:1028">
      <c r="N42" s="211" t="s">
        <v>16</v>
      </c>
      <c r="O42" s="212"/>
      <c r="P42" s="63">
        <f>IF(P39&gt;P41,P39-P41,0)</f>
        <v>0</v>
      </c>
    </row>
  </sheetData>
  <mergeCells count="39">
    <mergeCell ref="N39:O39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34:N34"/>
    <mergeCell ref="B35:N35"/>
    <mergeCell ref="B36:N36"/>
    <mergeCell ref="B37:N37"/>
  </mergeCells>
  <pageMargins left="0.70833333333333304" right="0.70833333333333304" top="0.74791666666666701" bottom="0.74791666666666701" header="0.51180555555555496" footer="0.51180555555555496"/>
  <pageSetup paperSize="9" scale="74" firstPageNumber="0" orientation="landscape" r:id="rId1"/>
  <ignoredErrors>
    <ignoredError sqref="P7:P3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9"/>
  <sheetViews>
    <sheetView showGridLines="0" zoomScaleNormal="100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4" width="12.5546875" style="46"/>
    <col min="15" max="15" width="12.5546875" style="1"/>
    <col min="16" max="16" width="14.5546875" style="1"/>
    <col min="17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 s="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 s="1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M4" s="210" t="s">
        <v>58</v>
      </c>
      <c r="N4" s="210"/>
      <c r="O4" s="205">
        <v>20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 ht="15" customHeight="1">
      <c r="A7" s="85">
        <v>44228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218"/>
      <c r="P7" s="184">
        <f>O7*24</f>
        <v>0</v>
      </c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 ht="15" customHeight="1">
      <c r="A8" s="85">
        <f>$A7+1</f>
        <v>44229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218"/>
      <c r="P8" s="184">
        <f t="shared" ref="P8:P34" si="0">O8*24</f>
        <v>0</v>
      </c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 ht="15" customHeight="1">
      <c r="A9" s="85">
        <f t="shared" ref="A9:A34" si="1">$A8+1</f>
        <v>44230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219"/>
      <c r="P9" s="185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 ht="15" customHeight="1">
      <c r="A10" s="85">
        <f t="shared" si="1"/>
        <v>44231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219"/>
      <c r="P10" s="185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 ht="15" customHeight="1">
      <c r="A11" s="85">
        <f t="shared" si="1"/>
        <v>44232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219"/>
      <c r="P11" s="185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 ht="15" customHeight="1">
      <c r="A12" s="138">
        <f t="shared" si="1"/>
        <v>44233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220"/>
      <c r="P12" s="154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 ht="15" customHeight="1">
      <c r="A13" s="138">
        <f t="shared" si="1"/>
        <v>44234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220"/>
      <c r="P13" s="154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 ht="15" customHeight="1">
      <c r="A14" s="85">
        <f t="shared" si="1"/>
        <v>44235</v>
      </c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218"/>
      <c r="P14" s="184">
        <f t="shared" si="0"/>
        <v>0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 ht="15" customHeight="1">
      <c r="A15" s="85">
        <f t="shared" si="1"/>
        <v>44236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218"/>
      <c r="P15" s="184">
        <f t="shared" si="0"/>
        <v>0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 ht="15" customHeight="1">
      <c r="A16" s="85">
        <f t="shared" si="1"/>
        <v>44237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219"/>
      <c r="P16" s="185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 ht="15" customHeight="1">
      <c r="A17" s="85">
        <f t="shared" si="1"/>
        <v>44238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219"/>
      <c r="P17" s="185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 ht="15" customHeight="1">
      <c r="A18" s="85">
        <f t="shared" si="1"/>
        <v>44239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219"/>
      <c r="P18" s="185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138">
        <f t="shared" si="1"/>
        <v>44240</v>
      </c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220"/>
      <c r="P19" s="154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 ht="15" customHeight="1">
      <c r="A20" s="138">
        <f t="shared" si="1"/>
        <v>44241</v>
      </c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220"/>
      <c r="P20" s="154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 ht="15" customHeight="1">
      <c r="A21" s="85">
        <f t="shared" si="1"/>
        <v>44242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218"/>
      <c r="P21" s="184">
        <f t="shared" si="0"/>
        <v>0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 ht="15" customHeight="1">
      <c r="A22" s="85">
        <f t="shared" si="1"/>
        <v>44243</v>
      </c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218"/>
      <c r="P22" s="184">
        <f t="shared" si="0"/>
        <v>0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 ht="15" customHeight="1">
      <c r="A23" s="85">
        <f t="shared" si="1"/>
        <v>44244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219"/>
      <c r="P23" s="185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 ht="15" customHeight="1">
      <c r="A24" s="85">
        <f t="shared" si="1"/>
        <v>44245</v>
      </c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219"/>
      <c r="P24" s="185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 ht="15" customHeight="1">
      <c r="A25" s="85">
        <f t="shared" si="1"/>
        <v>44246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219"/>
      <c r="P25" s="185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 ht="15" customHeight="1">
      <c r="A26" s="138">
        <f t="shared" si="1"/>
        <v>44247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220"/>
      <c r="P26" s="154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 ht="15" customHeight="1">
      <c r="A27" s="138">
        <f t="shared" si="1"/>
        <v>44248</v>
      </c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220"/>
      <c r="P27" s="154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 ht="15" customHeight="1">
      <c r="A28" s="85">
        <f t="shared" si="1"/>
        <v>44249</v>
      </c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218"/>
      <c r="P28" s="184">
        <f t="shared" si="0"/>
        <v>0</v>
      </c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 ht="15" customHeight="1">
      <c r="A29" s="85">
        <f t="shared" si="1"/>
        <v>44250</v>
      </c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218"/>
      <c r="P29" s="184">
        <f t="shared" si="0"/>
        <v>0</v>
      </c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 ht="15" customHeight="1">
      <c r="A30" s="85">
        <f t="shared" si="1"/>
        <v>44251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219"/>
      <c r="P30" s="185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 ht="15" customHeight="1">
      <c r="A31" s="85">
        <f t="shared" si="1"/>
        <v>44252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219"/>
      <c r="P31" s="185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 ht="15" customHeight="1">
      <c r="A32" s="85">
        <f t="shared" si="1"/>
        <v>44253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219"/>
      <c r="P32" s="185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 ht="15" customHeight="1">
      <c r="A33" s="138">
        <f t="shared" si="1"/>
        <v>44254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220"/>
      <c r="P33" s="154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 ht="15" customHeight="1">
      <c r="A34" s="138">
        <f t="shared" si="1"/>
        <v>44255</v>
      </c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220"/>
      <c r="P34" s="154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 ht="15" customHeight="1">
      <c r="A35" s="53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 s="14" customFormat="1" ht="15" customHeight="1">
      <c r="A36" s="56" t="s">
        <v>33</v>
      </c>
      <c r="B36" s="57"/>
      <c r="C36" s="57"/>
      <c r="D36" s="57"/>
      <c r="E36" s="57"/>
      <c r="F36" s="46"/>
      <c r="G36" s="46"/>
      <c r="H36" s="46"/>
      <c r="I36" s="46"/>
      <c r="J36" s="46"/>
      <c r="L36" s="58" t="s">
        <v>33</v>
      </c>
      <c r="N36" s="208" t="s">
        <v>34</v>
      </c>
      <c r="O36" s="209"/>
      <c r="P36" s="59">
        <f>SUM(P7:P34)</f>
        <v>0</v>
      </c>
    </row>
    <row r="37" spans="1:1028" ht="15" customHeight="1">
      <c r="A37" s="60" t="str">
        <f>C3</f>
        <v>Naam</v>
      </c>
      <c r="B37" s="53"/>
      <c r="C37" s="61"/>
      <c r="D37" s="61"/>
      <c r="E37" s="61"/>
      <c r="F37"/>
      <c r="G37"/>
      <c r="H37"/>
      <c r="I37"/>
      <c r="J37"/>
      <c r="K37"/>
      <c r="L37" s="62" t="str">
        <f>C4</f>
        <v>Naam</v>
      </c>
      <c r="N37" s="94"/>
      <c r="O37" s="94"/>
      <c r="P37" s="186"/>
    </row>
    <row r="38" spans="1:1028" ht="15" customHeight="1">
      <c r="A38" s="65"/>
      <c r="B38" s="53"/>
      <c r="C38" s="61"/>
      <c r="D38" s="61"/>
      <c r="E38" s="61"/>
      <c r="F38" s="61"/>
      <c r="G38" s="61"/>
      <c r="H38" s="61"/>
      <c r="I38" s="61"/>
      <c r="J38" s="61"/>
      <c r="K38" s="61"/>
      <c r="L38" s="66"/>
      <c r="N38" s="211" t="s">
        <v>35</v>
      </c>
      <c r="O38" s="212"/>
      <c r="P38" s="63">
        <f>N2*O4</f>
        <v>0</v>
      </c>
    </row>
    <row r="39" spans="1:1028" ht="15" customHeight="1">
      <c r="A39" s="65"/>
      <c r="B39" s="53"/>
      <c r="C39" s="61"/>
      <c r="D39" s="61"/>
      <c r="E39" s="61"/>
      <c r="F39" s="61"/>
      <c r="G39" s="61"/>
      <c r="H39" s="61"/>
      <c r="I39" s="61"/>
      <c r="J39" s="61"/>
      <c r="K39" s="61"/>
      <c r="L39" s="66"/>
      <c r="N39" s="211" t="s">
        <v>16</v>
      </c>
      <c r="O39" s="212"/>
      <c r="P39" s="63">
        <f>IF(P36&gt;P38,P36-P38,0)</f>
        <v>0</v>
      </c>
    </row>
    <row r="40" spans="1:1028" s="1" customFormat="1" ht="15" customHeight="1">
      <c r="A40" s="65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66"/>
      <c r="O40"/>
    </row>
    <row r="41" spans="1:1028" s="1" customFormat="1" ht="6" customHeight="1">
      <c r="A41" s="65"/>
      <c r="B41" s="66"/>
      <c r="C41" s="66"/>
      <c r="D41" s="66"/>
      <c r="E41" s="66"/>
      <c r="F41" s="66"/>
      <c r="G41" s="77"/>
      <c r="H41" s="77"/>
      <c r="I41" s="77"/>
      <c r="J41" s="77"/>
      <c r="K41" s="66"/>
      <c r="L41" s="67"/>
      <c r="O41"/>
    </row>
    <row r="42" spans="1:1028" s="1" customFormat="1" ht="15" customHeight="1">
      <c r="A42" s="65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67"/>
      <c r="O42"/>
    </row>
    <row r="43" spans="1:1028" ht="15" customHeight="1">
      <c r="A43" s="68"/>
      <c r="B43" s="67"/>
      <c r="C43" s="67"/>
      <c r="D43" s="67"/>
      <c r="E43" s="67"/>
      <c r="F43" s="67"/>
      <c r="G43" s="67"/>
      <c r="H43" s="67"/>
      <c r="I43" s="67"/>
      <c r="J43" s="67"/>
      <c r="K43" s="67"/>
      <c r="N43" s="1"/>
      <c r="O43" s="2"/>
    </row>
    <row r="44" spans="1:1028" ht="15" customHeight="1">
      <c r="A44" s="68"/>
      <c r="B44" s="67"/>
      <c r="C44" s="67"/>
      <c r="D44" s="67"/>
      <c r="E44" s="67"/>
      <c r="F44" s="67"/>
      <c r="G44" s="67"/>
      <c r="H44" s="67"/>
      <c r="I44" s="67"/>
      <c r="J44" s="67"/>
      <c r="K44" s="67"/>
    </row>
    <row r="45" spans="1:1028">
      <c r="A45" s="2"/>
      <c r="B45" s="46"/>
    </row>
    <row r="46" spans="1:1028">
      <c r="A46" s="2"/>
      <c r="B46" s="68"/>
    </row>
    <row r="47" spans="1:1028">
      <c r="B47" s="2"/>
    </row>
    <row r="48" spans="1:1028" ht="21">
      <c r="B48" s="69"/>
    </row>
    <row r="49" spans="2:2" ht="21">
      <c r="B49" s="69"/>
    </row>
  </sheetData>
  <mergeCells count="38">
    <mergeCell ref="N36:O36"/>
    <mergeCell ref="B34:N3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0:K40"/>
    <mergeCell ref="B42:K42"/>
  </mergeCells>
  <pageMargins left="0.7" right="0.7" top="0.75" bottom="0.75" header="0.51180555555555496" footer="0.51180555555555496"/>
  <pageSetup paperSize="9" scale="50" firstPageNumber="0" orientation="portrait" r:id="rId1"/>
  <ignoredErrors>
    <ignoredError sqref="P7:P3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4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4.44140625" style="1"/>
    <col min="17" max="17" width="9.5546875" style="1"/>
    <col min="18" max="18" width="15.1093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23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85">
        <v>44256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221"/>
      <c r="P7" s="187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5">
        <f>$A7+1</f>
        <v>44257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222"/>
      <c r="P8" s="156">
        <f t="shared" ref="P8:P37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5">
        <f t="shared" ref="A9:A37" si="1">$A8+1</f>
        <v>44258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222"/>
      <c r="P9" s="156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85">
        <f t="shared" si="1"/>
        <v>44259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222"/>
      <c r="P10" s="156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85">
        <f t="shared" si="1"/>
        <v>44260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222"/>
      <c r="P11" s="156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138">
        <f t="shared" si="1"/>
        <v>44261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223"/>
      <c r="P12" s="157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138">
        <f t="shared" si="1"/>
        <v>44262</v>
      </c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224"/>
      <c r="P13" s="159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5">
        <f t="shared" si="1"/>
        <v>44263</v>
      </c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221"/>
      <c r="P14" s="187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5">
        <f t="shared" si="1"/>
        <v>44264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222"/>
      <c r="P15" s="156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5">
        <f t="shared" si="1"/>
        <v>44265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222"/>
      <c r="P16" s="156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85">
        <f t="shared" si="1"/>
        <v>44266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222"/>
      <c r="P17" s="156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5">
        <f t="shared" si="1"/>
        <v>44267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222"/>
      <c r="P18" s="156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138">
        <f t="shared" si="1"/>
        <v>44268</v>
      </c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223"/>
      <c r="P19" s="157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138">
        <f t="shared" si="1"/>
        <v>44269</v>
      </c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224"/>
      <c r="P20" s="159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5">
        <f t="shared" si="1"/>
        <v>44270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221"/>
      <c r="P21" s="187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5">
        <f t="shared" si="1"/>
        <v>44271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22"/>
      <c r="P22" s="156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5">
        <f t="shared" si="1"/>
        <v>44272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222"/>
      <c r="P23" s="156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85">
        <f t="shared" si="1"/>
        <v>44273</v>
      </c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222"/>
      <c r="P24" s="156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5">
        <f t="shared" si="1"/>
        <v>44274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222"/>
      <c r="P25" s="156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138">
        <f t="shared" si="1"/>
        <v>44275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223"/>
      <c r="P26" s="157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138">
        <f t="shared" si="1"/>
        <v>44276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224"/>
      <c r="P27" s="159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5">
        <f t="shared" si="1"/>
        <v>44277</v>
      </c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221"/>
      <c r="P28" s="187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5">
        <f t="shared" si="1"/>
        <v>44278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222"/>
      <c r="P29" s="156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85">
        <f t="shared" si="1"/>
        <v>44279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222"/>
      <c r="P30" s="156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85">
        <f t="shared" si="1"/>
        <v>44280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222"/>
      <c r="P31" s="156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5">
        <f t="shared" si="1"/>
        <v>44281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222"/>
      <c r="P32" s="156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138">
        <f t="shared" si="1"/>
        <v>44282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223"/>
      <c r="P33" s="157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138">
        <f t="shared" si="1"/>
        <v>44283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224"/>
      <c r="P34" s="159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5">
        <f t="shared" si="1"/>
        <v>44284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221"/>
      <c r="P35" s="187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5">
        <f t="shared" si="1"/>
        <v>44285</v>
      </c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225"/>
      <c r="P36" s="161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85">
        <f t="shared" si="1"/>
        <v>44286</v>
      </c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222"/>
      <c r="P37" s="156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6" t="s">
        <v>33</v>
      </c>
      <c r="B39" s="57"/>
      <c r="C39" s="57"/>
      <c r="D39" s="57"/>
      <c r="E39" s="57"/>
      <c r="F39" s="46"/>
      <c r="G39" s="46"/>
      <c r="H39" s="46"/>
      <c r="I39" s="46"/>
      <c r="J39" s="46"/>
      <c r="K39" s="46"/>
      <c r="L39" s="70" t="s">
        <v>33</v>
      </c>
      <c r="O39" s="211" t="s">
        <v>34</v>
      </c>
      <c r="P39" s="59">
        <f>SUM(P7:P37)</f>
        <v>0</v>
      </c>
    </row>
    <row r="40" spans="1:1028" ht="15" customHeight="1">
      <c r="A40" s="60" t="str">
        <f>C3</f>
        <v>Naam</v>
      </c>
      <c r="B40" s="53"/>
      <c r="C40" s="61"/>
      <c r="D40" s="61"/>
      <c r="E40" s="61"/>
      <c r="F40"/>
      <c r="G40"/>
      <c r="H40"/>
      <c r="I40"/>
      <c r="J40"/>
      <c r="K40"/>
      <c r="L40" s="71" t="str">
        <f>C4</f>
        <v>Naam</v>
      </c>
      <c r="N40" s="94"/>
      <c r="O40" s="94"/>
      <c r="P40" s="186"/>
      <c r="Q40"/>
      <c r="R40"/>
    </row>
    <row r="41" spans="1:1028" ht="15" customHeight="1">
      <c r="A41" s="2"/>
      <c r="B41" s="53"/>
      <c r="C41" s="61"/>
      <c r="D41" s="61"/>
      <c r="E41" s="61"/>
      <c r="F41" s="61"/>
      <c r="G41" s="61"/>
      <c r="H41" s="61"/>
      <c r="I41" s="61"/>
      <c r="J41" s="61"/>
      <c r="K41" s="61"/>
      <c r="L41" s="61"/>
      <c r="N41" s="211" t="s">
        <v>35</v>
      </c>
      <c r="O41" s="212"/>
      <c r="P41" s="63">
        <f>N2*O4</f>
        <v>0</v>
      </c>
      <c r="Q41"/>
      <c r="R41"/>
    </row>
    <row r="42" spans="1:1028" s="1" customFormat="1" ht="15" customHeight="1">
      <c r="A42" s="2"/>
      <c r="B42" s="53"/>
      <c r="C42" s="61"/>
      <c r="D42" s="61"/>
      <c r="E42" s="61"/>
      <c r="F42" s="61"/>
      <c r="G42" s="61"/>
      <c r="H42" s="61"/>
      <c r="I42" s="61"/>
      <c r="J42" s="61"/>
      <c r="K42" s="61"/>
      <c r="L42" s="61"/>
      <c r="N42" s="211" t="s">
        <v>16</v>
      </c>
      <c r="O42" s="212"/>
      <c r="P42" s="63">
        <f>IF(P39&gt;P41,P39-P41,0)</f>
        <v>0</v>
      </c>
      <c r="Q42"/>
      <c r="R42"/>
    </row>
    <row r="44" spans="1:1028" ht="6" customHeight="1"/>
  </sheetData>
  <mergeCells count="37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34:N34"/>
    <mergeCell ref="B35:N35"/>
    <mergeCell ref="B36:N36"/>
    <mergeCell ref="B37:N37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ignoredErrors>
    <ignoredError sqref="P7:P37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2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2.5546875" style="1"/>
    <col min="17" max="17" width="9.5546875" style="1"/>
    <col min="18" max="18" width="15.1093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21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85">
        <v>44287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226"/>
      <c r="P7" s="162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5">
        <f>$A7+1</f>
        <v>44288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226"/>
      <c r="P8" s="162">
        <f t="shared" ref="P8:P36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138">
        <f t="shared" ref="A9:A36" si="1">$A8+1</f>
        <v>44289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227"/>
      <c r="P9" s="163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138">
        <f t="shared" si="1"/>
        <v>44290</v>
      </c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228"/>
      <c r="P10" s="164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141">
        <f t="shared" si="1"/>
        <v>44291</v>
      </c>
      <c r="B11" s="165" t="s">
        <v>36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216"/>
      <c r="P11" s="142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5">
        <f t="shared" si="1"/>
        <v>44292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226"/>
      <c r="P12" s="162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5">
        <f t="shared" si="1"/>
        <v>44293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226"/>
      <c r="P13" s="162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5">
        <f t="shared" si="1"/>
        <v>44294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226"/>
      <c r="P14" s="162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5">
        <f t="shared" si="1"/>
        <v>44295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226"/>
      <c r="P15" s="162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138">
        <f t="shared" si="1"/>
        <v>44296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227"/>
      <c r="P16" s="163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138">
        <f t="shared" si="1"/>
        <v>44297</v>
      </c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228"/>
      <c r="P17" s="164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5">
        <f t="shared" si="1"/>
        <v>44298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229"/>
      <c r="P18" s="183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85">
        <f t="shared" si="1"/>
        <v>44299</v>
      </c>
      <c r="B19" s="151" t="s">
        <v>36</v>
      </c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230"/>
      <c r="P19" s="191">
        <f t="shared" si="0"/>
        <v>0</v>
      </c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5">
        <f t="shared" si="1"/>
        <v>44300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226"/>
      <c r="P20" s="162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5">
        <f t="shared" si="1"/>
        <v>44301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226"/>
      <c r="P21" s="162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5">
        <f t="shared" si="1"/>
        <v>44302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26"/>
      <c r="P22" s="162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138">
        <f t="shared" si="1"/>
        <v>44303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227"/>
      <c r="P23" s="163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138">
        <f t="shared" si="1"/>
        <v>44304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231"/>
      <c r="P24" s="189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5">
        <f t="shared" si="1"/>
        <v>44305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229"/>
      <c r="P25" s="183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5">
        <f t="shared" si="1"/>
        <v>44306</v>
      </c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226"/>
      <c r="P26" s="162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5">
        <f t="shared" si="1"/>
        <v>44307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226"/>
      <c r="P27" s="162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5">
        <f t="shared" si="1"/>
        <v>44308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226"/>
      <c r="P28" s="162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5">
        <f t="shared" si="1"/>
        <v>44309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226"/>
      <c r="P29" s="162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138">
        <f t="shared" si="1"/>
        <v>44310</v>
      </c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232"/>
      <c r="P30" s="190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138">
        <f t="shared" si="1"/>
        <v>44311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228"/>
      <c r="P31" s="164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5">
        <f t="shared" si="1"/>
        <v>44312</v>
      </c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229"/>
      <c r="P32" s="183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5">
        <f t="shared" si="1"/>
        <v>44313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226"/>
      <c r="P33" s="162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5">
        <f t="shared" si="1"/>
        <v>44314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226"/>
      <c r="P34" s="162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5">
        <f t="shared" si="1"/>
        <v>44315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226"/>
      <c r="P35" s="162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5">
        <f t="shared" si="1"/>
        <v>44316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226"/>
      <c r="P36" s="162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6" t="s">
        <v>33</v>
      </c>
      <c r="B38" s="57"/>
      <c r="C38" s="57"/>
      <c r="D38" s="57"/>
      <c r="E38" s="57"/>
      <c r="F38" s="46"/>
      <c r="G38" s="46"/>
      <c r="H38" s="46"/>
      <c r="I38" s="46"/>
      <c r="J38" s="46"/>
      <c r="K38" s="46"/>
      <c r="L38" s="70" t="s">
        <v>33</v>
      </c>
      <c r="O38" s="206" t="s">
        <v>34</v>
      </c>
      <c r="P38" s="59">
        <f>SUM(P7:P36)</f>
        <v>0</v>
      </c>
    </row>
    <row r="39" spans="1:1028" ht="15" customHeight="1">
      <c r="A39" s="60" t="str">
        <f>C3</f>
        <v>Naam</v>
      </c>
      <c r="B39" s="53"/>
      <c r="C39" s="61"/>
      <c r="D39" s="61"/>
      <c r="E39" s="61"/>
      <c r="F39"/>
      <c r="G39"/>
      <c r="H39"/>
      <c r="I39"/>
      <c r="J39"/>
      <c r="K39"/>
      <c r="L39" s="71" t="str">
        <f>C4</f>
        <v>Naam</v>
      </c>
      <c r="N39" s="94"/>
      <c r="O39" s="94"/>
      <c r="P39" s="186"/>
      <c r="R39" s="2"/>
    </row>
    <row r="40" spans="1:1028" ht="15" customHeight="1">
      <c r="A40" s="72"/>
      <c r="B40" s="53"/>
      <c r="C40" s="61"/>
      <c r="D40" s="61"/>
      <c r="E40" s="61"/>
      <c r="F40" s="61"/>
      <c r="G40" s="61"/>
      <c r="H40" s="61"/>
      <c r="I40" s="61"/>
      <c r="J40" s="61"/>
      <c r="K40" s="61"/>
      <c r="L40" s="66"/>
      <c r="N40" s="211" t="s">
        <v>35</v>
      </c>
      <c r="O40" s="212"/>
      <c r="P40" s="63">
        <f>N2*O4</f>
        <v>0</v>
      </c>
    </row>
    <row r="41" spans="1:1028" ht="15.6">
      <c r="A41" s="72"/>
      <c r="B41" s="53"/>
      <c r="C41" s="61"/>
      <c r="D41" s="61"/>
      <c r="E41" s="61"/>
      <c r="F41" s="61"/>
      <c r="G41" s="61"/>
      <c r="H41" s="61"/>
      <c r="I41" s="61"/>
      <c r="J41" s="61"/>
      <c r="K41" s="61"/>
      <c r="N41" s="211" t="s">
        <v>16</v>
      </c>
      <c r="O41" s="212"/>
      <c r="P41" s="63">
        <f>IF(P38&gt;P40,P38-P40,0)</f>
        <v>0</v>
      </c>
    </row>
    <row r="42" spans="1:1028">
      <c r="A42" s="73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P42" s="46"/>
    </row>
  </sheetData>
  <mergeCells count="37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2:K42"/>
    <mergeCell ref="B34:N34"/>
    <mergeCell ref="B35:N35"/>
    <mergeCell ref="B36:N36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ignoredErrors>
    <ignoredError sqref="P7:P36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7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4.44140625" style="1"/>
    <col min="17" max="17" width="9.5546875" style="1"/>
    <col min="18" max="18" width="15.1093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19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141">
        <v>44317</v>
      </c>
      <c r="B7" s="165" t="s">
        <v>37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233"/>
      <c r="P7" s="166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138">
        <f>A7+1</f>
        <v>44318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228"/>
      <c r="P8" s="164">
        <f t="shared" ref="P8:P37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5">
        <f t="shared" ref="A9:A37" si="1">A8+1</f>
        <v>44319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229"/>
      <c r="P9" s="183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85">
        <f t="shared" si="1"/>
        <v>44320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226"/>
      <c r="P10" s="162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85">
        <f t="shared" si="1"/>
        <v>44321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226"/>
      <c r="P11" s="162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5">
        <f t="shared" si="1"/>
        <v>44322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226"/>
      <c r="P12" s="162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5">
        <f t="shared" si="1"/>
        <v>44323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226"/>
      <c r="P13" s="162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138">
        <f t="shared" si="1"/>
        <v>44324</v>
      </c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227"/>
      <c r="P14" s="163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138">
        <f t="shared" si="1"/>
        <v>44325</v>
      </c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228"/>
      <c r="P15" s="164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5">
        <f t="shared" si="1"/>
        <v>44326</v>
      </c>
      <c r="B16" s="151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229"/>
      <c r="P16" s="183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85">
        <f t="shared" si="1"/>
        <v>44327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226"/>
      <c r="P17" s="162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5">
        <f t="shared" si="1"/>
        <v>44328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226"/>
      <c r="P18" s="162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141">
        <f t="shared" si="1"/>
        <v>44329</v>
      </c>
      <c r="B19" s="165" t="s">
        <v>38</v>
      </c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234"/>
      <c r="P19" s="192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5">
        <f t="shared" si="1"/>
        <v>44330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226"/>
      <c r="P20" s="162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138">
        <f t="shared" si="1"/>
        <v>44331</v>
      </c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227"/>
      <c r="P21" s="163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138">
        <f t="shared" si="1"/>
        <v>44332</v>
      </c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228"/>
      <c r="P22" s="164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5">
        <f t="shared" si="1"/>
        <v>44333</v>
      </c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229"/>
      <c r="P23" s="183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85">
        <f t="shared" si="1"/>
        <v>44334</v>
      </c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226"/>
      <c r="P24" s="162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5">
        <f t="shared" si="1"/>
        <v>44335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226"/>
      <c r="P25" s="162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5">
        <f t="shared" si="1"/>
        <v>44336</v>
      </c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226"/>
      <c r="P26" s="162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5">
        <f t="shared" si="1"/>
        <v>44337</v>
      </c>
      <c r="B27" s="167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9"/>
      <c r="O27" s="235"/>
      <c r="P27" s="193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138">
        <f t="shared" si="1"/>
        <v>44338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227"/>
      <c r="P28" s="163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138">
        <f t="shared" si="1"/>
        <v>44339</v>
      </c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228"/>
      <c r="P29" s="164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141">
        <f t="shared" si="1"/>
        <v>44340</v>
      </c>
      <c r="B30" s="165" t="s">
        <v>53</v>
      </c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234"/>
      <c r="P30" s="192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85">
        <f t="shared" si="1"/>
        <v>44341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226"/>
      <c r="P31" s="162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5">
        <f t="shared" si="1"/>
        <v>44342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226"/>
      <c r="P32" s="162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5">
        <f t="shared" si="1"/>
        <v>44343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226"/>
      <c r="P33" s="162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5">
        <f t="shared" si="1"/>
        <v>44344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226"/>
      <c r="P34" s="162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138">
        <f t="shared" si="1"/>
        <v>44345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227"/>
      <c r="P35" s="163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38">
        <f t="shared" si="1"/>
        <v>44346</v>
      </c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228"/>
      <c r="P36" s="164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85">
        <f t="shared" si="1"/>
        <v>44347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229"/>
      <c r="P37" s="183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6" t="s">
        <v>33</v>
      </c>
      <c r="B39" s="57"/>
      <c r="C39" s="57"/>
      <c r="D39" s="57"/>
      <c r="E39" s="57"/>
      <c r="F39" s="46"/>
      <c r="G39" s="46"/>
      <c r="H39" s="46"/>
      <c r="I39" s="46"/>
      <c r="J39" s="46"/>
      <c r="K39" s="46"/>
      <c r="L39" s="70" t="s">
        <v>33</v>
      </c>
      <c r="O39" s="206" t="s">
        <v>34</v>
      </c>
      <c r="P39" s="59">
        <f>SUM(P7:P37)</f>
        <v>0</v>
      </c>
    </row>
    <row r="40" spans="1:1028" ht="15" customHeight="1">
      <c r="A40" s="60" t="str">
        <f>C3</f>
        <v>Naam</v>
      </c>
      <c r="B40" s="53"/>
      <c r="C40" s="61"/>
      <c r="D40" s="61"/>
      <c r="E40" s="61"/>
      <c r="F40"/>
      <c r="G40"/>
      <c r="H40"/>
      <c r="I40"/>
      <c r="J40"/>
      <c r="K40"/>
      <c r="L40" s="71" t="str">
        <f>C4</f>
        <v>Naam</v>
      </c>
      <c r="N40" s="94"/>
      <c r="O40" s="94"/>
      <c r="P40" s="186"/>
      <c r="R40" s="2"/>
    </row>
    <row r="41" spans="1:1028" ht="15" customHeight="1">
      <c r="A41" s="72"/>
      <c r="B41" s="53"/>
      <c r="C41" s="61"/>
      <c r="D41" s="61"/>
      <c r="E41" s="61"/>
      <c r="F41" s="61"/>
      <c r="G41" s="61"/>
      <c r="H41" s="61"/>
      <c r="I41" s="61"/>
      <c r="J41" s="61"/>
      <c r="K41" s="61"/>
      <c r="L41" s="66"/>
      <c r="N41" s="211" t="s">
        <v>35</v>
      </c>
      <c r="O41" s="212"/>
      <c r="P41" s="63">
        <f>N2*O4</f>
        <v>0</v>
      </c>
    </row>
    <row r="42" spans="1:1028">
      <c r="A42" s="73"/>
      <c r="B42" s="53"/>
      <c r="C42" s="61"/>
      <c r="D42" s="61"/>
      <c r="E42" s="61"/>
      <c r="F42" s="61"/>
      <c r="G42" s="61"/>
      <c r="H42" s="61"/>
      <c r="I42" s="61"/>
      <c r="J42" s="61"/>
      <c r="K42" s="61"/>
      <c r="L42" s="66"/>
      <c r="N42" s="211" t="s">
        <v>16</v>
      </c>
      <c r="O42" s="212"/>
      <c r="P42" s="63">
        <f>IF(P39&gt;P41,P39-P41,0)</f>
        <v>0</v>
      </c>
    </row>
    <row r="43" spans="1:1028">
      <c r="A43" s="73"/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66"/>
      <c r="M43" s="66"/>
      <c r="N43" s="66"/>
      <c r="O43" s="66"/>
      <c r="P43"/>
    </row>
    <row r="44" spans="1:1028" ht="6" customHeight="1">
      <c r="A44" s="73"/>
      <c r="B44" s="66"/>
      <c r="C44" s="66"/>
      <c r="D44" s="66"/>
      <c r="E44" s="66"/>
      <c r="F44" s="66"/>
      <c r="G44" s="77"/>
      <c r="H44" s="77"/>
      <c r="I44" s="77"/>
      <c r="J44" s="77"/>
      <c r="K44" s="66"/>
      <c r="L44" s="67"/>
      <c r="M44" s="67"/>
      <c r="N44" s="67"/>
      <c r="O44" s="67"/>
      <c r="P44"/>
    </row>
    <row r="45" spans="1:1028" ht="15" customHeight="1">
      <c r="A45" s="73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67"/>
      <c r="M45" s="67"/>
      <c r="N45" s="67"/>
      <c r="O45" s="67"/>
      <c r="P45" s="66"/>
    </row>
    <row r="46" spans="1:1028" ht="15" customHeight="1">
      <c r="A46" s="74"/>
      <c r="B46" s="67"/>
      <c r="C46" s="67"/>
      <c r="D46" s="67"/>
      <c r="E46" s="67"/>
      <c r="F46" s="67"/>
      <c r="G46" s="67"/>
      <c r="H46" s="67"/>
      <c r="I46" s="67"/>
      <c r="J46" s="67"/>
      <c r="K46" s="67"/>
      <c r="O46" s="1"/>
      <c r="P46" s="67"/>
    </row>
    <row r="47" spans="1:1028" ht="15" customHeight="1">
      <c r="A47" s="74"/>
      <c r="B47" s="67"/>
      <c r="C47" s="67"/>
      <c r="D47" s="67"/>
      <c r="E47" s="67"/>
      <c r="F47" s="67"/>
      <c r="G47" s="67"/>
      <c r="H47" s="67"/>
      <c r="I47" s="67"/>
      <c r="J47" s="67"/>
      <c r="K47" s="67"/>
      <c r="P47" s="67"/>
    </row>
  </sheetData>
  <mergeCells count="38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20:N20"/>
    <mergeCell ref="B21:N21"/>
    <mergeCell ref="B22:N22"/>
    <mergeCell ref="B23:N23"/>
    <mergeCell ref="B24:N24"/>
    <mergeCell ref="B25:N25"/>
    <mergeCell ref="B26:N26"/>
    <mergeCell ref="B19:N19"/>
    <mergeCell ref="B28:N28"/>
    <mergeCell ref="B29:N29"/>
    <mergeCell ref="B30:N30"/>
    <mergeCell ref="B31:N31"/>
    <mergeCell ref="B32:N32"/>
    <mergeCell ref="B33:N33"/>
    <mergeCell ref="B43:K43"/>
    <mergeCell ref="B45:K45"/>
    <mergeCell ref="B34:N34"/>
    <mergeCell ref="B35:N35"/>
    <mergeCell ref="B36:N36"/>
    <mergeCell ref="B37:N37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ignoredErrors>
    <ignoredError sqref="P7:P37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7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4.44140625" style="1"/>
    <col min="17" max="17" width="9.5546875" style="1"/>
    <col min="18" max="18" width="15.1093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22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85">
        <v>44348</v>
      </c>
      <c r="B7" s="151" t="s">
        <v>53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236"/>
      <c r="P7" s="182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5">
        <f>$A7+1</f>
        <v>44349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226"/>
      <c r="P8" s="162">
        <f t="shared" ref="P8:P36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85">
        <f t="shared" ref="A9:A36" si="1">$A8+1</f>
        <v>44350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226"/>
      <c r="P9" s="162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85">
        <f t="shared" si="1"/>
        <v>44351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226"/>
      <c r="P10" s="162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138">
        <f t="shared" si="1"/>
        <v>44352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227"/>
      <c r="P11" s="163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138">
        <f t="shared" si="1"/>
        <v>44353</v>
      </c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228"/>
      <c r="P12" s="164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5">
        <f t="shared" si="1"/>
        <v>44354</v>
      </c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229"/>
      <c r="P13" s="183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5">
        <f t="shared" si="1"/>
        <v>44355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226"/>
      <c r="P14" s="162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5">
        <f t="shared" si="1"/>
        <v>44356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226"/>
      <c r="P15" s="162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85">
        <f t="shared" si="1"/>
        <v>44357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226"/>
      <c r="P16" s="162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85">
        <f t="shared" si="1"/>
        <v>44358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226"/>
      <c r="P17" s="162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138">
        <f t="shared" si="1"/>
        <v>44359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227"/>
      <c r="P18" s="163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138">
        <f t="shared" si="1"/>
        <v>44360</v>
      </c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228"/>
      <c r="P19" s="164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5">
        <f t="shared" si="1"/>
        <v>44361</v>
      </c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229"/>
      <c r="P20" s="183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5">
        <f t="shared" si="1"/>
        <v>44362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226"/>
      <c r="P21" s="162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5">
        <f t="shared" si="1"/>
        <v>44363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26"/>
      <c r="P22" s="162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85">
        <f t="shared" si="1"/>
        <v>44364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226"/>
      <c r="P23" s="162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85">
        <f t="shared" si="1"/>
        <v>44365</v>
      </c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226"/>
      <c r="P24" s="162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138">
        <f t="shared" si="1"/>
        <v>44366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227"/>
      <c r="P25" s="163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138">
        <f t="shared" si="1"/>
        <v>44367</v>
      </c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228"/>
      <c r="P26" s="164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85">
        <f t="shared" si="1"/>
        <v>44368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229"/>
      <c r="P27" s="183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5">
        <f t="shared" si="1"/>
        <v>44369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226"/>
      <c r="P28" s="162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5">
        <f t="shared" si="1"/>
        <v>44370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226"/>
      <c r="P29" s="162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85">
        <f t="shared" si="1"/>
        <v>44371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226"/>
      <c r="P30" s="162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85">
        <f t="shared" si="1"/>
        <v>44372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226"/>
      <c r="P31" s="162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138">
        <f t="shared" si="1"/>
        <v>44373</v>
      </c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227"/>
      <c r="P32" s="163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138">
        <f t="shared" si="1"/>
        <v>44374</v>
      </c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228"/>
      <c r="P33" s="164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5">
        <f t="shared" si="1"/>
        <v>44375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229"/>
      <c r="P34" s="183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5">
        <f t="shared" si="1"/>
        <v>44376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226"/>
      <c r="P35" s="162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5">
        <f t="shared" si="1"/>
        <v>44377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226"/>
      <c r="P36" s="162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6" t="s">
        <v>33</v>
      </c>
      <c r="B38" s="57"/>
      <c r="C38" s="57"/>
      <c r="D38" s="57"/>
      <c r="E38" s="57"/>
      <c r="F38" s="46"/>
      <c r="G38" s="46"/>
      <c r="H38" s="46"/>
      <c r="I38" s="46"/>
      <c r="J38" s="46"/>
      <c r="K38" s="46"/>
      <c r="L38" s="70" t="s">
        <v>33</v>
      </c>
      <c r="N38" s="206"/>
      <c r="O38" s="206" t="s">
        <v>34</v>
      </c>
      <c r="P38" s="59">
        <f>SUM(P7:P36)</f>
        <v>0</v>
      </c>
    </row>
    <row r="39" spans="1:1028" ht="15" customHeight="1">
      <c r="A39" s="60" t="str">
        <f>C3</f>
        <v>Naam</v>
      </c>
      <c r="B39" s="53"/>
      <c r="C39" s="61"/>
      <c r="D39" s="61"/>
      <c r="E39" s="61"/>
      <c r="F39"/>
      <c r="G39"/>
      <c r="H39"/>
      <c r="I39"/>
      <c r="J39"/>
      <c r="K39"/>
      <c r="L39" s="71" t="str">
        <f>C4</f>
        <v>Naam</v>
      </c>
      <c r="N39" s="94"/>
      <c r="O39" s="94"/>
      <c r="P39" s="186"/>
      <c r="Q39"/>
      <c r="R39" s="2"/>
    </row>
    <row r="40" spans="1:1028" ht="15" customHeight="1">
      <c r="A40" s="72"/>
      <c r="B40" s="53"/>
      <c r="C40" s="61"/>
      <c r="D40" s="61"/>
      <c r="E40" s="61"/>
      <c r="F40" s="61"/>
      <c r="G40" s="61"/>
      <c r="H40" s="61"/>
      <c r="I40" s="61"/>
      <c r="J40" s="61"/>
      <c r="K40" s="61"/>
      <c r="L40" s="66"/>
      <c r="N40" s="211" t="s">
        <v>35</v>
      </c>
      <c r="O40" s="212"/>
      <c r="P40" s="63">
        <f>N2*O4</f>
        <v>0</v>
      </c>
      <c r="Q40"/>
      <c r="R40"/>
    </row>
    <row r="41" spans="1:1028">
      <c r="A41" s="73"/>
      <c r="B41" s="53"/>
      <c r="C41" s="61"/>
      <c r="D41" s="61"/>
      <c r="E41" s="61"/>
      <c r="F41" s="61"/>
      <c r="G41" s="61"/>
      <c r="H41" s="61"/>
      <c r="I41" s="61"/>
      <c r="J41" s="61"/>
      <c r="K41" s="61"/>
      <c r="L41" s="66"/>
      <c r="N41" s="211" t="s">
        <v>16</v>
      </c>
      <c r="O41" s="212"/>
      <c r="P41" s="63">
        <f>IF(P38&gt;P40,P38-P40,0)</f>
        <v>0</v>
      </c>
      <c r="Q41"/>
      <c r="R41"/>
    </row>
    <row r="42" spans="1:1028">
      <c r="A42" s="73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P42"/>
      <c r="Q42"/>
      <c r="R42"/>
    </row>
    <row r="43" spans="1:1028" ht="6" customHeight="1">
      <c r="A43" s="73"/>
      <c r="B43" s="66"/>
      <c r="C43" s="66"/>
      <c r="D43" s="66"/>
      <c r="E43" s="66"/>
      <c r="F43" s="66"/>
      <c r="G43" s="77"/>
      <c r="H43" s="77"/>
      <c r="I43" s="77"/>
      <c r="J43" s="77"/>
      <c r="K43" s="66"/>
      <c r="P43"/>
      <c r="Q43"/>
      <c r="R43"/>
    </row>
    <row r="44" spans="1:1028">
      <c r="A44" s="2"/>
      <c r="B44" s="68"/>
      <c r="P44" s="2"/>
      <c r="Q44" s="2"/>
      <c r="R44" s="2"/>
    </row>
    <row r="45" spans="1:1028">
      <c r="B45" s="2"/>
    </row>
    <row r="46" spans="1:1028">
      <c r="B46" s="2"/>
    </row>
    <row r="47" spans="1:1028" ht="21">
      <c r="B47" s="69"/>
    </row>
  </sheetData>
  <mergeCells count="37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2:K42"/>
    <mergeCell ref="B34:N34"/>
    <mergeCell ref="B35:N35"/>
    <mergeCell ref="B36:N36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ignoredErrors>
    <ignoredError sqref="P7:P36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4.44140625" style="1"/>
    <col min="17" max="17" width="9.5546875" style="1"/>
    <col min="18" max="18" width="15.1093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21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139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85">
        <v>44378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222"/>
      <c r="P7" s="156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85">
        <f>A7+1</f>
        <v>44379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222"/>
      <c r="P8" s="156">
        <f t="shared" ref="P8:P36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138">
        <f t="shared" ref="A9:A37" si="1">A8+1</f>
        <v>44380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223"/>
      <c r="P9" s="157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138">
        <f t="shared" si="1"/>
        <v>44381</v>
      </c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224"/>
      <c r="P10" s="159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85">
        <f t="shared" si="1"/>
        <v>44382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221"/>
      <c r="P11" s="187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85">
        <f t="shared" si="1"/>
        <v>44383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222"/>
      <c r="P12" s="156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85">
        <f t="shared" si="1"/>
        <v>44384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222"/>
      <c r="P13" s="156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85">
        <f t="shared" si="1"/>
        <v>44385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222"/>
      <c r="P14" s="156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85">
        <f t="shared" si="1"/>
        <v>44386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222"/>
      <c r="P15" s="156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138">
        <f t="shared" si="1"/>
        <v>44387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223"/>
      <c r="P16" s="157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138">
        <f t="shared" si="1"/>
        <v>44388</v>
      </c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224"/>
      <c r="P17" s="159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85">
        <f t="shared" si="1"/>
        <v>44389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221"/>
      <c r="P18" s="187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85">
        <f t="shared" si="1"/>
        <v>44390</v>
      </c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222"/>
      <c r="P19" s="156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5">
        <f t="shared" si="1"/>
        <v>44391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222"/>
      <c r="P20" s="156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85">
        <f t="shared" si="1"/>
        <v>44392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222"/>
      <c r="P21" s="156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85">
        <f t="shared" si="1"/>
        <v>44393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22"/>
      <c r="P22" s="156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138">
        <f t="shared" si="1"/>
        <v>44394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223"/>
      <c r="P23" s="157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138">
        <f t="shared" si="1"/>
        <v>44395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224"/>
      <c r="P24" s="159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85">
        <f t="shared" si="1"/>
        <v>44396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221"/>
      <c r="P25" s="187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5">
        <f t="shared" si="1"/>
        <v>44397</v>
      </c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222"/>
      <c r="P26" s="156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141">
        <f t="shared" si="1"/>
        <v>44398</v>
      </c>
      <c r="B27" s="165" t="s">
        <v>39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237"/>
      <c r="P27" s="194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85">
        <f t="shared" si="1"/>
        <v>44399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222"/>
      <c r="P28" s="156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85">
        <f t="shared" si="1"/>
        <v>44400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222"/>
      <c r="P29" s="156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138">
        <f t="shared" si="1"/>
        <v>44401</v>
      </c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223"/>
      <c r="P30" s="157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138">
        <f t="shared" si="1"/>
        <v>44402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224"/>
      <c r="P31" s="159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85">
        <f t="shared" si="1"/>
        <v>44403</v>
      </c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221"/>
      <c r="P32" s="187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85">
        <f t="shared" si="1"/>
        <v>44404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222"/>
      <c r="P33" s="156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85">
        <f t="shared" si="1"/>
        <v>44405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222"/>
      <c r="P34" s="156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85">
        <f t="shared" si="1"/>
        <v>44406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222"/>
      <c r="P35" s="156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85">
        <f t="shared" si="1"/>
        <v>44407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222"/>
      <c r="P36" s="156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38">
        <f t="shared" si="1"/>
        <v>44408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223"/>
      <c r="P37" s="15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6" t="s">
        <v>33</v>
      </c>
      <c r="B39" s="57"/>
      <c r="C39" s="57"/>
      <c r="D39" s="57"/>
      <c r="E39" s="57"/>
      <c r="F39" s="46"/>
      <c r="G39" s="46"/>
      <c r="H39" s="46"/>
      <c r="I39" s="46"/>
      <c r="J39" s="46"/>
      <c r="K39" s="46"/>
      <c r="L39" s="70" t="s">
        <v>33</v>
      </c>
      <c r="O39" s="206" t="s">
        <v>34</v>
      </c>
      <c r="P39" s="59">
        <f>SUM(P7:P37)</f>
        <v>0</v>
      </c>
    </row>
    <row r="40" spans="1:1028" ht="15" customHeight="1">
      <c r="A40" s="60" t="str">
        <f>C3</f>
        <v>Naam</v>
      </c>
      <c r="B40" s="53"/>
      <c r="C40" s="61"/>
      <c r="D40" s="61"/>
      <c r="E40" s="61"/>
      <c r="F40"/>
      <c r="G40"/>
      <c r="H40"/>
      <c r="I40"/>
      <c r="J40"/>
      <c r="K40"/>
      <c r="L40" s="71" t="str">
        <f>C4</f>
        <v>Naam</v>
      </c>
      <c r="N40" s="94"/>
      <c r="O40" s="94"/>
      <c r="P40" s="186"/>
      <c r="R40" s="2"/>
    </row>
    <row r="41" spans="1:1028" ht="15" customHeight="1">
      <c r="A41" s="72"/>
      <c r="B41" s="53"/>
      <c r="C41" s="61"/>
      <c r="D41" s="61"/>
      <c r="E41" s="61"/>
      <c r="F41" s="61"/>
      <c r="G41" s="61"/>
      <c r="H41" s="61"/>
      <c r="I41" s="61"/>
      <c r="J41" s="61"/>
      <c r="K41" s="61"/>
      <c r="L41" s="66"/>
      <c r="N41" s="211" t="s">
        <v>35</v>
      </c>
      <c r="O41" s="212"/>
      <c r="P41" s="63">
        <f>N2*O4</f>
        <v>0</v>
      </c>
    </row>
    <row r="42" spans="1:1028">
      <c r="A42" s="73"/>
      <c r="B42" s="53"/>
      <c r="C42" s="61"/>
      <c r="D42" s="61"/>
      <c r="E42" s="61"/>
      <c r="F42" s="61"/>
      <c r="G42" s="61"/>
      <c r="H42" s="61"/>
      <c r="I42" s="61"/>
      <c r="J42" s="61"/>
      <c r="K42" s="61"/>
      <c r="N42" s="211" t="s">
        <v>16</v>
      </c>
      <c r="O42" s="212"/>
      <c r="P42" s="63">
        <f>IF(P39&gt;P41,P39-P41,0)</f>
        <v>0</v>
      </c>
    </row>
    <row r="43" spans="1:1028">
      <c r="A43" s="73"/>
      <c r="B43" s="137"/>
      <c r="C43" s="137"/>
      <c r="D43" s="137"/>
      <c r="E43" s="137"/>
      <c r="F43" s="137"/>
      <c r="G43" s="137"/>
      <c r="H43" s="137"/>
      <c r="I43" s="137"/>
      <c r="J43" s="137"/>
      <c r="K43" s="137"/>
    </row>
  </sheetData>
  <mergeCells count="38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3:K43"/>
    <mergeCell ref="B34:N34"/>
    <mergeCell ref="B35:N35"/>
    <mergeCell ref="B36:N36"/>
    <mergeCell ref="B37:N37"/>
  </mergeCells>
  <pageMargins left="0.70833333333333304" right="0.70833333333333304" top="0.74791666666666701" bottom="0.74791666666666701" header="0.51180555555555496" footer="0.51180555555555496"/>
  <pageSetup paperSize="9" firstPageNumber="0" orientation="portrait" r:id="rId1"/>
  <ignoredErrors>
    <ignoredError sqref="P7:P37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zoomScale="85" zoomScaleNormal="85" workbookViewId="0"/>
  </sheetViews>
  <sheetFormatPr defaultRowHeight="14.4"/>
  <cols>
    <col min="1" max="2" width="12.5546875" style="1"/>
    <col min="3" max="6" width="12.5546875" style="46"/>
    <col min="7" max="10" width="9.109375" style="46"/>
    <col min="11" max="15" width="12.5546875" style="46"/>
    <col min="16" max="16" width="14.44140625" style="1"/>
    <col min="17" max="17" width="9.5546875" style="1"/>
    <col min="18" max="18" width="14.88671875" style="1"/>
    <col min="19" max="19" width="32.44140625" style="1"/>
    <col min="20" max="1029" width="9" style="1"/>
  </cols>
  <sheetData>
    <row r="1" spans="1:1028" ht="20.25" customHeight="1" thickBot="1">
      <c r="A1" s="91" t="s">
        <v>0</v>
      </c>
      <c r="B1" s="48" t="str">
        <f>'2021'!B2</f>
        <v>Nr.</v>
      </c>
      <c r="C1" s="135" t="str">
        <f>'2021'!C2:F2</f>
        <v>Naam</v>
      </c>
      <c r="D1" s="135"/>
      <c r="E1" s="135"/>
      <c r="F1" s="135"/>
      <c r="L1"/>
      <c r="N1" s="199">
        <f>'2021'!$G$11</f>
        <v>0</v>
      </c>
      <c r="O1" s="200" t="s">
        <v>9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36" t="s">
        <v>1</v>
      </c>
      <c r="B2" s="136"/>
      <c r="C2" s="135" t="str">
        <f>'2021'!C3:F3</f>
        <v>Naam</v>
      </c>
      <c r="D2" s="135"/>
      <c r="E2" s="135"/>
      <c r="F2" s="135"/>
      <c r="L2"/>
      <c r="N2" s="202">
        <f>'2021'!$G$12</f>
        <v>0</v>
      </c>
      <c r="O2" s="203" t="s">
        <v>57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91" t="s">
        <v>2</v>
      </c>
      <c r="B3" s="92"/>
      <c r="C3" s="135" t="str">
        <f>'2021'!C4:F4</f>
        <v>Naam</v>
      </c>
      <c r="D3" s="135"/>
      <c r="E3" s="135"/>
      <c r="F3" s="135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91" t="s">
        <v>3</v>
      </c>
      <c r="B4" s="92"/>
      <c r="C4" s="135" t="str">
        <f>'2021'!C5:F5</f>
        <v>Naam</v>
      </c>
      <c r="D4" s="135"/>
      <c r="E4" s="135"/>
      <c r="F4" s="135"/>
      <c r="L4" s="2"/>
      <c r="M4" s="198" t="s">
        <v>58</v>
      </c>
      <c r="N4" s="198"/>
      <c r="O4" s="205">
        <v>22</v>
      </c>
      <c r="P4" s="21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30</v>
      </c>
      <c r="B6" s="140" t="s">
        <v>31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214" t="s">
        <v>59</v>
      </c>
      <c r="P6" s="214" t="s">
        <v>60</v>
      </c>
    </row>
    <row r="7" spans="1:1028">
      <c r="A7" s="171">
        <v>44409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38"/>
      <c r="P7" s="175">
        <f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172">
        <f>A7+1</f>
        <v>44410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9"/>
      <c r="P8" s="195">
        <f t="shared" ref="P8:P37" si="0">O8*24</f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172">
        <f t="shared" ref="A9:A37" si="1">A8+1</f>
        <v>44411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240"/>
      <c r="P9" s="178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172">
        <f t="shared" si="1"/>
        <v>44412</v>
      </c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240"/>
      <c r="P10" s="178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172">
        <f t="shared" si="1"/>
        <v>44413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240"/>
      <c r="P11" s="178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172">
        <f t="shared" si="1"/>
        <v>44414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240"/>
      <c r="P12" s="178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171">
        <f t="shared" si="1"/>
        <v>44415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241"/>
      <c r="P13" s="180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171">
        <f t="shared" si="1"/>
        <v>44416</v>
      </c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38"/>
      <c r="P14" s="175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172">
        <f t="shared" si="1"/>
        <v>44417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239"/>
      <c r="P15" s="195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172">
        <f t="shared" si="1"/>
        <v>44418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240"/>
      <c r="P16" s="178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172">
        <f t="shared" si="1"/>
        <v>44419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240"/>
      <c r="P17" s="178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172">
        <f t="shared" si="1"/>
        <v>44420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240"/>
      <c r="P18" s="178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172">
        <f t="shared" si="1"/>
        <v>44421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240"/>
      <c r="P19" s="178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171">
        <f t="shared" si="1"/>
        <v>44422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241"/>
      <c r="P20" s="180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173">
        <f t="shared" si="1"/>
        <v>44423</v>
      </c>
      <c r="B21" s="181" t="s">
        <v>40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>
        <v>1</v>
      </c>
      <c r="M21" s="181">
        <v>1</v>
      </c>
      <c r="N21" s="181">
        <v>1</v>
      </c>
      <c r="O21" s="242"/>
      <c r="P21" s="196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172">
        <f t="shared" si="1"/>
        <v>44424</v>
      </c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239"/>
      <c r="P22" s="195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172">
        <f t="shared" si="1"/>
        <v>44425</v>
      </c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240"/>
      <c r="P23" s="178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172">
        <f t="shared" si="1"/>
        <v>44426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240"/>
      <c r="P24" s="178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172">
        <f t="shared" si="1"/>
        <v>44427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240"/>
      <c r="P25" s="178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172">
        <f t="shared" si="1"/>
        <v>44428</v>
      </c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240"/>
      <c r="P26" s="178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171">
        <f t="shared" si="1"/>
        <v>44429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241"/>
      <c r="P27" s="180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171">
        <f t="shared" si="1"/>
        <v>44430</v>
      </c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38"/>
      <c r="P28" s="175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172">
        <f t="shared" si="1"/>
        <v>44431</v>
      </c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9"/>
      <c r="P29" s="195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172">
        <f t="shared" si="1"/>
        <v>44432</v>
      </c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240"/>
      <c r="P30" s="178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172">
        <f t="shared" si="1"/>
        <v>44433</v>
      </c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240"/>
      <c r="P31" s="178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172">
        <f t="shared" si="1"/>
        <v>44434</v>
      </c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240"/>
      <c r="P32" s="178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172">
        <f t="shared" si="1"/>
        <v>44435</v>
      </c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240"/>
      <c r="P33" s="178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171">
        <f t="shared" si="1"/>
        <v>44436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241"/>
      <c r="P34" s="180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171">
        <f t="shared" si="1"/>
        <v>44437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238"/>
      <c r="P35" s="175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72">
        <f t="shared" si="1"/>
        <v>44438</v>
      </c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9"/>
      <c r="P36" s="195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72">
        <f t="shared" si="1"/>
        <v>44439</v>
      </c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240"/>
      <c r="P37" s="178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6" t="s">
        <v>33</v>
      </c>
      <c r="B39" s="57"/>
      <c r="C39" s="57"/>
      <c r="D39" s="57"/>
      <c r="E39" s="57"/>
      <c r="F39" s="46"/>
      <c r="G39" s="46"/>
      <c r="H39" s="46"/>
      <c r="I39" s="46"/>
      <c r="J39" s="46"/>
      <c r="K39" s="46"/>
      <c r="L39" s="70" t="s">
        <v>33</v>
      </c>
      <c r="O39" s="206" t="s">
        <v>34</v>
      </c>
      <c r="P39" s="59">
        <f>SUM(P7:P37)</f>
        <v>0</v>
      </c>
    </row>
    <row r="40" spans="1:1028" ht="15" customHeight="1">
      <c r="A40" s="60" t="str">
        <f>C3</f>
        <v>Naam</v>
      </c>
      <c r="B40" s="53"/>
      <c r="C40" s="61"/>
      <c r="D40" s="61"/>
      <c r="E40" s="61"/>
      <c r="F40"/>
      <c r="G40"/>
      <c r="H40"/>
      <c r="I40"/>
      <c r="J40"/>
      <c r="K40"/>
      <c r="L40" s="71" t="str">
        <f>C4</f>
        <v>Naam</v>
      </c>
      <c r="N40" s="94"/>
      <c r="O40" s="94"/>
      <c r="P40" s="186"/>
      <c r="R40" s="2"/>
    </row>
    <row r="41" spans="1:1028" ht="15" customHeight="1">
      <c r="A41" s="72"/>
      <c r="B41" s="53"/>
      <c r="C41" s="61"/>
      <c r="D41" s="61"/>
      <c r="E41" s="61"/>
      <c r="F41" s="61"/>
      <c r="G41" s="61"/>
      <c r="H41" s="61"/>
      <c r="I41" s="61"/>
      <c r="J41" s="61"/>
      <c r="K41" s="61"/>
      <c r="L41" s="66"/>
      <c r="N41" s="211" t="s">
        <v>35</v>
      </c>
      <c r="O41" s="212"/>
      <c r="P41" s="63">
        <f>N2*O4</f>
        <v>0</v>
      </c>
    </row>
    <row r="42" spans="1:1028" ht="15.6">
      <c r="A42" s="72"/>
      <c r="B42" s="53"/>
      <c r="C42" s="61"/>
      <c r="D42" s="61"/>
      <c r="E42" s="61"/>
      <c r="F42" s="61"/>
      <c r="G42" s="61"/>
      <c r="H42" s="61"/>
      <c r="I42" s="61"/>
      <c r="J42" s="61"/>
      <c r="K42" s="61"/>
      <c r="N42" s="211" t="s">
        <v>16</v>
      </c>
      <c r="O42" s="212"/>
      <c r="P42" s="63">
        <f>IF(P39&gt;P41,P39-P41,0)</f>
        <v>0</v>
      </c>
    </row>
    <row r="43" spans="1:1028">
      <c r="A43" s="73"/>
      <c r="B43" s="137"/>
      <c r="C43" s="137"/>
      <c r="D43" s="137"/>
      <c r="E43" s="137"/>
      <c r="F43" s="137"/>
      <c r="G43" s="137"/>
      <c r="H43" s="137"/>
      <c r="I43" s="137"/>
      <c r="J43" s="137"/>
      <c r="K43" s="137"/>
    </row>
  </sheetData>
  <mergeCells count="38">
    <mergeCell ref="C1:F1"/>
    <mergeCell ref="A2:B2"/>
    <mergeCell ref="C2:F2"/>
    <mergeCell ref="C3:F3"/>
    <mergeCell ref="C4:F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3:K43"/>
    <mergeCell ref="B34:N34"/>
    <mergeCell ref="B35:N35"/>
    <mergeCell ref="B36:N36"/>
    <mergeCell ref="B37:N37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ignoredErrors>
    <ignoredError sqref="P7:P37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13</vt:i4>
      </vt:variant>
    </vt:vector>
  </HeadingPairs>
  <TitlesOfParts>
    <vt:vector size="26" baseType="lpstr">
      <vt:lpstr>2021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'01'!Afdrukbereik</vt:lpstr>
      <vt:lpstr>'02'!Afdrukbereik</vt:lpstr>
      <vt:lpstr>'03'!Afdrukbereik</vt:lpstr>
      <vt:lpstr>'04'!Afdrukbereik</vt:lpstr>
      <vt:lpstr>'05'!Afdrukbereik</vt:lpstr>
      <vt:lpstr>'06'!Afdrukbereik</vt:lpstr>
      <vt:lpstr>'07'!Afdrukbereik</vt:lpstr>
      <vt:lpstr>'08'!Afdrukbereik</vt:lpstr>
      <vt:lpstr>'09'!Afdrukbereik</vt:lpstr>
      <vt:lpstr>'10'!Afdrukbereik</vt:lpstr>
      <vt:lpstr>'11'!Afdrukbereik</vt:lpstr>
      <vt:lpstr>'12'!Afdrukbereik</vt:lpstr>
      <vt:lpstr>'2021'!Afdrukbereik</vt:lpstr>
    </vt:vector>
  </TitlesOfParts>
  <Company>Provinciebestuur West-Vlaanderen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Pirotte Stephane</dc:creator>
  <dc:description/>
  <cp:lastModifiedBy>Van den Broeck Karlien</cp:lastModifiedBy>
  <cp:revision>1</cp:revision>
  <cp:lastPrinted>2017-05-17T13:26:57Z</cp:lastPrinted>
  <dcterms:created xsi:type="dcterms:W3CDTF">2016-02-10T09:14:33Z</dcterms:created>
  <dcterms:modified xsi:type="dcterms:W3CDTF">2021-02-05T10:38:39Z</dcterms:modified>
  <dc:language>nl-BE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Provinciebestuur West-Vlaanderen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