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pi\Desktop\"/>
    </mc:Choice>
  </mc:AlternateContent>
  <bookViews>
    <workbookView xWindow="0" yWindow="0" windowWidth="28800" windowHeight="11835" tabRatio="991"/>
  </bookViews>
  <sheets>
    <sheet name="2020" sheetId="1" r:id="rId1"/>
    <sheet name="01" sheetId="2" r:id="rId2"/>
    <sheet name="02" sheetId="3" r:id="rId3"/>
    <sheet name="03" sheetId="4" r:id="rId4"/>
    <sheet name="04" sheetId="5" r:id="rId5"/>
    <sheet name="05" sheetId="6" r:id="rId6"/>
    <sheet name="06" sheetId="7" r:id="rId7"/>
    <sheet name="07" sheetId="8" r:id="rId8"/>
    <sheet name="08" sheetId="9" r:id="rId9"/>
    <sheet name="09" sheetId="10" r:id="rId10"/>
    <sheet name="10" sheetId="11" r:id="rId11"/>
    <sheet name="11" sheetId="12" r:id="rId12"/>
    <sheet name="12" sheetId="13" r:id="rId13"/>
  </sheets>
  <definedNames>
    <definedName name="_xlnm.Print_Area" localSheetId="1">'01'!$A$1:$O$41</definedName>
    <definedName name="_xlnm.Print_Area" localSheetId="2">'02'!$A$1:$O$41</definedName>
    <definedName name="_xlnm.Print_Area" localSheetId="3">'03'!$A$1:$O$41</definedName>
    <definedName name="_xlnm.Print_Area" localSheetId="4">'04'!$A$1:$O$41</definedName>
    <definedName name="_xlnm.Print_Area" localSheetId="5">'05'!$A$1:$O$41</definedName>
    <definedName name="_xlnm.Print_Area" localSheetId="6">'06'!$A$1:$O$41</definedName>
    <definedName name="_xlnm.Print_Area" localSheetId="7">'07'!$A$1:$O$41</definedName>
    <definedName name="_xlnm.Print_Area" localSheetId="8">'08'!$A$1:$O$41</definedName>
    <definedName name="_xlnm.Print_Area" localSheetId="9">'09'!$A$1:$O$41</definedName>
    <definedName name="_xlnm.Print_Area" localSheetId="10">'10'!$A$1:$O$41</definedName>
    <definedName name="_xlnm.Print_Area" localSheetId="11">'11'!$A$1:$O$41</definedName>
    <definedName name="_xlnm.Print_Area" localSheetId="12">'12'!$A$1:$O$41</definedName>
    <definedName name="_xlnm.Print_Area" localSheetId="0">'2020'!$A$1:$I$39</definedName>
  </definedNames>
  <calcPr calcId="162913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D19" i="1" l="1"/>
  <c r="C30" i="1"/>
  <c r="C29" i="1"/>
  <c r="C28" i="1"/>
  <c r="C27" i="1"/>
  <c r="C26" i="1"/>
  <c r="C25" i="1"/>
  <c r="C24" i="1"/>
  <c r="C23" i="1"/>
  <c r="C22" i="1"/>
  <c r="C21" i="1"/>
  <c r="C20" i="1"/>
  <c r="C19" i="1"/>
  <c r="P39" i="13"/>
  <c r="P38" i="12"/>
  <c r="P39" i="11"/>
  <c r="P38" i="10"/>
  <c r="P39" i="9"/>
  <c r="P39" i="8"/>
  <c r="P38" i="7"/>
  <c r="P39" i="6"/>
  <c r="P38" i="5"/>
  <c r="P39" i="4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3" i="9"/>
  <c r="P22" i="9"/>
  <c r="P21" i="9"/>
  <c r="P20" i="9"/>
  <c r="P19" i="9"/>
  <c r="P18" i="9"/>
  <c r="P17" i="9"/>
  <c r="P16" i="9"/>
  <c r="P15" i="9"/>
  <c r="P14" i="9"/>
  <c r="P13" i="9"/>
  <c r="P12" i="9"/>
  <c r="P11" i="9"/>
  <c r="P10" i="9"/>
  <c r="P9" i="9"/>
  <c r="P8" i="9"/>
  <c r="P7" i="9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3" i="13"/>
  <c r="P22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P7" i="13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3" i="12"/>
  <c r="P22" i="12"/>
  <c r="P21" i="12"/>
  <c r="P20" i="12"/>
  <c r="P19" i="12"/>
  <c r="P18" i="12"/>
  <c r="P17" i="12"/>
  <c r="P16" i="12"/>
  <c r="P15" i="12"/>
  <c r="P14" i="12"/>
  <c r="P13" i="12"/>
  <c r="P12" i="12"/>
  <c r="P11" i="12"/>
  <c r="P10" i="12"/>
  <c r="P9" i="12"/>
  <c r="P8" i="12"/>
  <c r="P7" i="12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3" i="11"/>
  <c r="P22" i="11"/>
  <c r="P21" i="11"/>
  <c r="P20" i="11"/>
  <c r="P19" i="11"/>
  <c r="P18" i="11"/>
  <c r="P17" i="11"/>
  <c r="P16" i="11"/>
  <c r="P15" i="11"/>
  <c r="P14" i="11"/>
  <c r="P13" i="11"/>
  <c r="P12" i="11"/>
  <c r="P11" i="11"/>
  <c r="P10" i="11"/>
  <c r="P9" i="11"/>
  <c r="P8" i="11"/>
  <c r="P7" i="11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3" i="10"/>
  <c r="P22" i="10"/>
  <c r="P21" i="10"/>
  <c r="P20" i="10"/>
  <c r="P19" i="10"/>
  <c r="P18" i="10"/>
  <c r="P17" i="10"/>
  <c r="P16" i="10"/>
  <c r="P15" i="10"/>
  <c r="P14" i="10"/>
  <c r="P13" i="10"/>
  <c r="P12" i="10"/>
  <c r="P11" i="10"/>
  <c r="P10" i="10"/>
  <c r="P9" i="10"/>
  <c r="P8" i="10"/>
  <c r="P7" i="10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P9" i="8"/>
  <c r="P8" i="8"/>
  <c r="P7" i="8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1" i="7"/>
  <c r="P20" i="7"/>
  <c r="P19" i="7"/>
  <c r="P18" i="7"/>
  <c r="P17" i="7"/>
  <c r="P16" i="7"/>
  <c r="P15" i="7"/>
  <c r="P14" i="7"/>
  <c r="P13" i="7"/>
  <c r="P12" i="7"/>
  <c r="P11" i="7"/>
  <c r="P10" i="7"/>
  <c r="P9" i="7"/>
  <c r="P8" i="7"/>
  <c r="P7" i="7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2" i="6"/>
  <c r="P21" i="6"/>
  <c r="P20" i="6"/>
  <c r="P19" i="6"/>
  <c r="P18" i="6"/>
  <c r="P17" i="6"/>
  <c r="P16" i="6"/>
  <c r="P15" i="6"/>
  <c r="P14" i="6"/>
  <c r="P13" i="6"/>
  <c r="P12" i="6"/>
  <c r="P11" i="6"/>
  <c r="P10" i="6"/>
  <c r="P9" i="6"/>
  <c r="P8" i="6"/>
  <c r="P7" i="6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2" i="4"/>
  <c r="P21" i="4"/>
  <c r="P20" i="4"/>
  <c r="P19" i="4"/>
  <c r="P18" i="4"/>
  <c r="P17" i="4"/>
  <c r="P16" i="4"/>
  <c r="P15" i="4"/>
  <c r="P14" i="4"/>
  <c r="P13" i="4"/>
  <c r="P12" i="4"/>
  <c r="P11" i="4"/>
  <c r="P10" i="4"/>
  <c r="P9" i="4"/>
  <c r="P8" i="4"/>
  <c r="P7" i="4"/>
  <c r="P34" i="3"/>
  <c r="P33" i="3"/>
  <c r="P32" i="3"/>
  <c r="P31" i="3"/>
  <c r="P30" i="3"/>
  <c r="P29" i="3"/>
  <c r="P28" i="3"/>
  <c r="P27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37" i="3" s="1"/>
  <c r="P10" i="3"/>
  <c r="P9" i="3"/>
  <c r="P8" i="3"/>
  <c r="P7" i="3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P9" i="2"/>
  <c r="P39" i="2" s="1"/>
  <c r="P8" i="2"/>
  <c r="P7" i="2"/>
  <c r="C4" i="13" l="1"/>
  <c r="C3" i="13"/>
  <c r="C2" i="13"/>
  <c r="C1" i="13"/>
  <c r="B1" i="13"/>
  <c r="C4" i="12"/>
  <c r="C3" i="12"/>
  <c r="C2" i="12"/>
  <c r="C1" i="12"/>
  <c r="B1" i="12"/>
  <c r="C4" i="11"/>
  <c r="C3" i="11"/>
  <c r="C2" i="11"/>
  <c r="C1" i="11"/>
  <c r="B1" i="11"/>
  <c r="C4" i="10"/>
  <c r="C3" i="10"/>
  <c r="C2" i="10"/>
  <c r="C1" i="10"/>
  <c r="B1" i="10"/>
  <c r="C4" i="9"/>
  <c r="C3" i="9"/>
  <c r="C2" i="9"/>
  <c r="C1" i="9"/>
  <c r="B1" i="9"/>
  <c r="C4" i="8"/>
  <c r="C3" i="8"/>
  <c r="C2" i="8"/>
  <c r="C1" i="8"/>
  <c r="B1" i="8"/>
  <c r="C4" i="7"/>
  <c r="C3" i="7"/>
  <c r="C2" i="7"/>
  <c r="C1" i="7"/>
  <c r="B1" i="7"/>
  <c r="C4" i="6"/>
  <c r="C3" i="6"/>
  <c r="C2" i="6"/>
  <c r="C1" i="6"/>
  <c r="B1" i="6"/>
  <c r="C4" i="5"/>
  <c r="C3" i="5"/>
  <c r="C2" i="5"/>
  <c r="C1" i="5"/>
  <c r="B1" i="5"/>
  <c r="C4" i="4"/>
  <c r="C3" i="4"/>
  <c r="C2" i="4"/>
  <c r="C1" i="4"/>
  <c r="B1" i="4"/>
  <c r="C4" i="3"/>
  <c r="C3" i="3"/>
  <c r="C2" i="3"/>
  <c r="C1" i="3"/>
  <c r="B1" i="3"/>
  <c r="A8" i="13" l="1"/>
  <c r="A9" i="13" s="1"/>
  <c r="A10" i="13" s="1"/>
  <c r="A11" i="13" s="1"/>
  <c r="A12" i="13" s="1"/>
  <c r="A13" i="13" s="1"/>
  <c r="A14" i="13" s="1"/>
  <c r="A15" i="13" s="1"/>
  <c r="A16" i="13" s="1"/>
  <c r="A17" i="13" s="1"/>
  <c r="A18" i="13" s="1"/>
  <c r="A19" i="13" s="1"/>
  <c r="A20" i="13" s="1"/>
  <c r="A21" i="13" s="1"/>
  <c r="A22" i="13" s="1"/>
  <c r="A23" i="13" s="1"/>
  <c r="A24" i="13" s="1"/>
  <c r="A25" i="13" s="1"/>
  <c r="A26" i="13" s="1"/>
  <c r="A27" i="13" s="1"/>
  <c r="A28" i="13" s="1"/>
  <c r="A29" i="13" s="1"/>
  <c r="A30" i="13" s="1"/>
  <c r="A31" i="13" s="1"/>
  <c r="A32" i="13" s="1"/>
  <c r="A33" i="13" s="1"/>
  <c r="A34" i="13" s="1"/>
  <c r="A35" i="13" s="1"/>
  <c r="A36" i="13" s="1"/>
  <c r="A37" i="13" s="1"/>
  <c r="A8" i="12"/>
  <c r="A9" i="12" s="1"/>
  <c r="A10" i="12" s="1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8" i="10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8" i="9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8" i="8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8" i="7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8" i="6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8" i="5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8" i="4"/>
  <c r="A9" i="4" s="1"/>
  <c r="A10" i="4" s="1"/>
  <c r="A11" i="4" s="1"/>
  <c r="A12" i="4" s="1"/>
  <c r="A13" i="4" s="1"/>
  <c r="A14" i="4" s="1"/>
  <c r="A15" i="4" s="1"/>
  <c r="A16" i="4" s="1"/>
  <c r="A17" i="4" s="1"/>
  <c r="A18" i="4" s="1"/>
  <c r="A19" i="4" s="1"/>
  <c r="A20" i="4" s="1"/>
  <c r="A21" i="4" s="1"/>
  <c r="A22" i="4" s="1"/>
  <c r="A23" i="4" s="1"/>
  <c r="A24" i="4" s="1"/>
  <c r="A25" i="4" s="1"/>
  <c r="A26" i="4" s="1"/>
  <c r="A27" i="4" s="1"/>
  <c r="A28" i="4" s="1"/>
  <c r="A29" i="4" s="1"/>
  <c r="A30" i="4" s="1"/>
  <c r="A31" i="4" s="1"/>
  <c r="A32" i="4" s="1"/>
  <c r="A33" i="4" s="1"/>
  <c r="A34" i="4" s="1"/>
  <c r="A35" i="4" s="1"/>
  <c r="A36" i="4" s="1"/>
  <c r="A37" i="4" s="1"/>
  <c r="A8" i="3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8" i="2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8" i="1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6" i="1" l="1"/>
  <c r="A37" i="1" l="1"/>
  <c r="L40" i="13"/>
  <c r="A40" i="13"/>
  <c r="L39" i="12"/>
  <c r="A39" i="12"/>
  <c r="L40" i="11"/>
  <c r="A40" i="11"/>
  <c r="L39" i="10"/>
  <c r="A39" i="10"/>
  <c r="L40" i="9"/>
  <c r="A40" i="9"/>
  <c r="L40" i="8"/>
  <c r="A40" i="8"/>
  <c r="L39" i="7"/>
  <c r="A39" i="7"/>
  <c r="L40" i="6"/>
  <c r="A40" i="6"/>
  <c r="L39" i="5"/>
  <c r="A39" i="5"/>
  <c r="L40" i="4"/>
  <c r="A40" i="4"/>
  <c r="L38" i="3"/>
  <c r="A38" i="3"/>
  <c r="C4" i="2"/>
  <c r="L40" i="2" s="1"/>
  <c r="C3" i="2"/>
  <c r="A40" i="2" s="1"/>
  <c r="C2" i="2"/>
  <c r="C1" i="2"/>
  <c r="B1" i="2"/>
  <c r="D13" i="1"/>
  <c r="D14" i="1" s="1"/>
  <c r="A38" i="1" l="1"/>
  <c r="D29" i="1"/>
  <c r="D28" i="1"/>
  <c r="D24" i="1"/>
  <c r="D20" i="1"/>
  <c r="D30" i="1"/>
  <c r="D22" i="1"/>
  <c r="D26" i="1"/>
  <c r="C31" i="1"/>
  <c r="D21" i="1"/>
  <c r="D23" i="1"/>
  <c r="D25" i="1"/>
  <c r="D27" i="1"/>
  <c r="C37" i="1" l="1"/>
  <c r="C36" i="1"/>
  <c r="C38" i="1"/>
  <c r="D31" i="1"/>
  <c r="C39" i="1" l="1"/>
</calcChain>
</file>

<file path=xl/comments1.xml><?xml version="1.0" encoding="utf-8"?>
<comments xmlns="http://schemas.openxmlformats.org/spreadsheetml/2006/main">
  <authors>
    <author>Pirotte Stephane</author>
  </authors>
  <commentList>
    <comment ref="G11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De contractuele uren van het personeelslid binnen de organistie</t>
        </r>
      </text>
    </comment>
    <comment ref="D12" authorId="0" shapeId="0">
      <text>
        <r>
          <rPr>
            <b/>
            <sz val="9"/>
            <color indexed="81"/>
            <rFont val="Tahoma"/>
            <family val="2"/>
          </rPr>
          <t>In te vullen:</t>
        </r>
        <r>
          <rPr>
            <sz val="9"/>
            <color indexed="81"/>
            <rFont val="Tahoma"/>
            <family val="2"/>
          </rPr>
          <t xml:space="preserve">
Volgens contract, bv:
* 4/5e: 80%
* halftijds: 50%</t>
        </r>
      </text>
    </comment>
  </commentList>
</comments>
</file>

<file path=xl/sharedStrings.xml><?xml version="1.0" encoding="utf-8"?>
<sst xmlns="http://schemas.openxmlformats.org/spreadsheetml/2006/main" count="187" uniqueCount="56">
  <si>
    <t>Project</t>
  </si>
  <si>
    <t>Partner</t>
  </si>
  <si>
    <t>Personeelslid</t>
  </si>
  <si>
    <t>Leidinggevende</t>
  </si>
  <si>
    <t xml:space="preserve">Startdatum </t>
  </si>
  <si>
    <t>Jaar</t>
  </si>
  <si>
    <t>Berekening SUT</t>
  </si>
  <si>
    <t>Arbeidregime</t>
  </si>
  <si>
    <t>Bruto Januari / 1e volle maand</t>
  </si>
  <si>
    <t>uur/week</t>
  </si>
  <si>
    <t>Tewerkstellings%</t>
  </si>
  <si>
    <t>Brutowedde verrekend naar 100%</t>
  </si>
  <si>
    <t>Overzicht</t>
  </si>
  <si>
    <t>Maand</t>
  </si>
  <si>
    <t>Totaal
Uren</t>
  </si>
  <si>
    <t>Personeel
kost</t>
  </si>
  <si>
    <t>Januari</t>
  </si>
  <si>
    <t>Februari</t>
  </si>
  <si>
    <t>Maart</t>
  </si>
  <si>
    <t>April</t>
  </si>
  <si>
    <t>Mei</t>
  </si>
  <si>
    <t>Juni</t>
  </si>
  <si>
    <t>Juli</t>
  </si>
  <si>
    <t>Augustus</t>
  </si>
  <si>
    <t>September</t>
  </si>
  <si>
    <t>Oktober</t>
  </si>
  <si>
    <t>November</t>
  </si>
  <si>
    <t>December</t>
  </si>
  <si>
    <t>Berekening</t>
  </si>
  <si>
    <t>Datum</t>
  </si>
  <si>
    <t>Omschrijving taken</t>
  </si>
  <si>
    <t>Nieuwjaarsdag</t>
  </si>
  <si>
    <t>Datum &amp; handtekening</t>
  </si>
  <si>
    <t>Projecturen</t>
  </si>
  <si>
    <t>Paasmaandag</t>
  </si>
  <si>
    <t>Dag van de arbeid</t>
  </si>
  <si>
    <t>O.L.H. - Hemelvaart</t>
  </si>
  <si>
    <t>Nationale Feestdag</t>
  </si>
  <si>
    <t>O.L.V. - Hemelvaart</t>
  </si>
  <si>
    <t>Allerheiligen</t>
  </si>
  <si>
    <t>Wapenstilstand</t>
  </si>
  <si>
    <t>Kerstdag</t>
  </si>
  <si>
    <t>Periode</t>
  </si>
  <si>
    <t>Nr.</t>
  </si>
  <si>
    <t>Naam</t>
  </si>
  <si>
    <t>Totaal 2020</t>
  </si>
  <si>
    <t>Maandag</t>
  </si>
  <si>
    <t>Dinsdag</t>
  </si>
  <si>
    <t>Woensdag</t>
  </si>
  <si>
    <t>Donderdag</t>
  </si>
  <si>
    <t>Vrijdag</t>
  </si>
  <si>
    <t>Weekschema</t>
  </si>
  <si>
    <t>Pinkstermaandag</t>
  </si>
  <si>
    <r>
      <t xml:space="preserve">TOTAAL
</t>
    </r>
    <r>
      <rPr>
        <b/>
        <sz val="11"/>
        <color theme="0"/>
        <rFont val="Calibri"/>
        <family val="2"/>
        <scheme val="minor"/>
      </rPr>
      <t>u:mm</t>
    </r>
  </si>
  <si>
    <r>
      <t xml:space="preserve">TOTAAL
</t>
    </r>
    <r>
      <rPr>
        <b/>
        <sz val="11"/>
        <color theme="0"/>
        <rFont val="Calibri"/>
        <family val="2"/>
        <scheme val="minor"/>
      </rPr>
      <t>decimaal</t>
    </r>
  </si>
  <si>
    <t>SUT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</si>
</sst>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(\$* #,##0.00_);_(\$* \(#,##0.00\);_(\$* \-??_);_(@_)"/>
    <numFmt numFmtId="165" formatCode="d\-mm\-yy;@"/>
    <numFmt numFmtId="166" formatCode="d/mm/yy;@"/>
    <numFmt numFmtId="167" formatCode="&quot;€ &quot;#,##0.00"/>
    <numFmt numFmtId="168" formatCode="0.00;\-0;;@"/>
    <numFmt numFmtId="169" formatCode="&quot;€ &quot;#,##0.00;"/>
    <numFmt numFmtId="170" formatCode="_(&quot;$&quot;* #,##0.00_);_(&quot;$&quot;* \(#,##0.00\);_(&quot;$&quot;* &quot;-&quot;??_);_(@_)"/>
    <numFmt numFmtId="171" formatCode="[h]:mm"/>
  </numFmts>
  <fonts count="30">
    <font>
      <sz val="11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2"/>
      <color rgb="FF336699"/>
      <name val="Calibri"/>
      <family val="2"/>
      <charset val="1"/>
    </font>
    <font>
      <b/>
      <sz val="11"/>
      <color rgb="FF336699"/>
      <name val="Calibri"/>
      <family val="2"/>
      <charset val="1"/>
    </font>
    <font>
      <sz val="10"/>
      <color rgb="FF336699"/>
      <name val="Calibri"/>
      <family val="2"/>
      <charset val="1"/>
    </font>
    <font>
      <sz val="12"/>
      <color rgb="FF000000"/>
      <name val="Calibri"/>
      <family val="2"/>
      <charset val="1"/>
    </font>
    <font>
      <b/>
      <i/>
      <sz val="32"/>
      <color rgb="FF336699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1F4E79"/>
      <name val="Calibri"/>
      <family val="2"/>
      <charset val="1"/>
    </font>
    <font>
      <b/>
      <sz val="11"/>
      <color rgb="FF1F4E79"/>
      <name val="Calibri"/>
      <family val="2"/>
      <charset val="1"/>
    </font>
    <font>
      <b/>
      <sz val="10"/>
      <color rgb="FF1F4E79"/>
      <name val="Calibri"/>
      <family val="2"/>
      <charset val="1"/>
    </font>
    <font>
      <u/>
      <sz val="10"/>
      <color rgb="FF1F4E79"/>
      <name val="Calibri"/>
      <family val="2"/>
      <charset val="1"/>
    </font>
    <font>
      <b/>
      <u/>
      <sz val="10"/>
      <color rgb="FF1F4E79"/>
      <name val="Calibri"/>
      <family val="2"/>
      <charset val="1"/>
    </font>
    <font>
      <b/>
      <sz val="14"/>
      <color rgb="FF336699"/>
      <name val="Calibri"/>
      <family val="2"/>
      <charset val="1"/>
    </font>
    <font>
      <b/>
      <sz val="13"/>
      <color rgb="FF336699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u/>
      <sz val="11"/>
      <color rgb="FF336699"/>
      <name val="Calibri"/>
      <family val="2"/>
      <charset val="1"/>
    </font>
    <font>
      <b/>
      <sz val="10"/>
      <name val="FlandersArtSans-Regular"/>
      <family val="2"/>
      <charset val="1"/>
    </font>
    <font>
      <sz val="10"/>
      <name val="FlandersArtSans-Regular"/>
      <family val="2"/>
      <charset val="1"/>
    </font>
    <font>
      <b/>
      <sz val="16"/>
      <color rgb="FF336699"/>
      <name val="Calibri"/>
      <family val="2"/>
      <charset val="1"/>
    </font>
    <font>
      <b/>
      <u/>
      <sz val="11"/>
      <color rgb="FFFFFFFF"/>
      <name val="Calibri"/>
      <family val="2"/>
      <charset val="1"/>
    </font>
    <font>
      <sz val="11"/>
      <color rgb="FF000000"/>
      <name val="Calibri"/>
      <family val="2"/>
      <charset val="1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rgb="FF336699"/>
      <name val="Calibri"/>
      <family val="2"/>
      <scheme val="minor"/>
    </font>
    <font>
      <sz val="10"/>
      <color theme="4" tint="0.79998168889431442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EEBF7"/>
        <bgColor rgb="FFE2F0D9"/>
      </patternFill>
    </fill>
    <fill>
      <patternFill patternType="solid">
        <fgColor rgb="FF336699"/>
        <bgColor rgb="FF2F5597"/>
      </patternFill>
    </fill>
    <fill>
      <patternFill patternType="solid">
        <fgColor rgb="FF9DC3E6"/>
        <bgColor rgb="FFCCCCFF"/>
      </patternFill>
    </fill>
    <fill>
      <patternFill patternType="solid">
        <fgColor rgb="FFFF9999"/>
        <bgColor rgb="FFFF8080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36699"/>
        <bgColor indexed="64"/>
      </patternFill>
    </fill>
  </fills>
  <borders count="103">
    <border>
      <left/>
      <right/>
      <top/>
      <bottom/>
      <diagonal/>
    </border>
    <border>
      <left/>
      <right style="thick">
        <color rgb="FFFFFFFF"/>
      </right>
      <top/>
      <bottom/>
      <diagonal/>
    </border>
    <border>
      <left/>
      <right/>
      <top/>
      <bottom style="thick">
        <color rgb="FFFFFFFF"/>
      </bottom>
      <diagonal/>
    </border>
    <border>
      <left/>
      <right/>
      <top style="thick">
        <color rgb="FFFFFFFF"/>
      </top>
      <bottom style="thick">
        <color rgb="FFFFFFFF"/>
      </bottom>
      <diagonal/>
    </border>
    <border>
      <left/>
      <right/>
      <top style="thick">
        <color rgb="FFFFFFFF"/>
      </top>
      <bottom/>
      <diagonal/>
    </border>
    <border>
      <left/>
      <right style="medium">
        <color rgb="FFFFFFFF"/>
      </right>
      <top style="thick">
        <color rgb="FFFFFFFF"/>
      </top>
      <bottom/>
      <diagonal/>
    </border>
    <border>
      <left/>
      <right style="medium">
        <color rgb="FFFFFFFF"/>
      </right>
      <top/>
      <bottom/>
      <diagonal/>
    </border>
    <border>
      <left/>
      <right/>
      <top/>
      <bottom style="thick">
        <color rgb="FF336699"/>
      </bottom>
      <diagonal/>
    </border>
    <border>
      <left/>
      <right style="medium">
        <color rgb="FFFFFFFF"/>
      </right>
      <top/>
      <bottom style="thick">
        <color rgb="FF336699"/>
      </bottom>
      <diagonal/>
    </border>
    <border>
      <left/>
      <right/>
      <top/>
      <bottom style="thin">
        <color rgb="FF336699"/>
      </bottom>
      <diagonal/>
    </border>
    <border>
      <left style="hair">
        <color rgb="FF2F5597"/>
      </left>
      <right/>
      <top/>
      <bottom style="thick">
        <color rgb="FFFFFFFF"/>
      </bottom>
      <diagonal/>
    </border>
    <border>
      <left/>
      <right style="medium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 style="thick">
        <color rgb="FFFFFFFF"/>
      </top>
      <bottom style="medium">
        <color rgb="FFFFFFFF"/>
      </bottom>
      <diagonal/>
    </border>
    <border>
      <left/>
      <right/>
      <top style="thick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medium">
        <color rgb="FFFFFFFF"/>
      </right>
      <top style="thin">
        <color rgb="FFFFFFFF"/>
      </top>
      <bottom/>
      <diagonal/>
    </border>
    <border>
      <left/>
      <right/>
      <top/>
      <bottom style="medium">
        <color rgb="FFFFFFFF"/>
      </bottom>
      <diagonal/>
    </border>
    <border>
      <left/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 style="thin">
        <color rgb="FFFFFFFF"/>
      </right>
      <top/>
      <bottom style="medium">
        <color rgb="FFFFFFFF"/>
      </bottom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 style="medium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/>
      <top/>
      <bottom/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/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 style="medium">
        <color rgb="FFFFFFFF"/>
      </left>
      <right/>
      <top/>
      <bottom style="thick">
        <color rgb="FFFFFFFF"/>
      </bottom>
      <diagonal/>
    </border>
    <border>
      <left style="medium">
        <color rgb="FFFFFFFF"/>
      </left>
      <right/>
      <top style="medium">
        <color rgb="FFFFFFFF"/>
      </top>
      <bottom style="medium">
        <color rgb="FFFFFFFF"/>
      </bottom>
      <diagonal/>
    </border>
    <border>
      <left/>
      <right/>
      <top style="medium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hair">
        <color rgb="FFFFFFFF"/>
      </right>
      <top/>
      <bottom style="thin">
        <color rgb="FFFFFFFF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 style="thin">
        <color rgb="FFFFFFFF"/>
      </bottom>
      <diagonal/>
    </border>
    <border>
      <left style="hair">
        <color rgb="FFFFFFFF"/>
      </left>
      <right style="hair">
        <color rgb="FF2F5597"/>
      </right>
      <top style="thin">
        <color rgb="FFFFFFFF"/>
      </top>
      <bottom style="hair">
        <color rgb="FF2F5597"/>
      </bottom>
      <diagonal/>
    </border>
    <border>
      <left style="hair">
        <color rgb="FFFFFFFF"/>
      </left>
      <right style="hair">
        <color rgb="FF2F5597"/>
      </right>
      <top style="thin">
        <color rgb="FFFFFFFF"/>
      </top>
      <bottom style="thin">
        <color rgb="FFFFFFFF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 style="hair">
        <color rgb="FF2F5597"/>
      </bottom>
      <diagonal/>
    </border>
    <border>
      <left/>
      <right style="hair">
        <color rgb="FF2F5597"/>
      </right>
      <top style="hair">
        <color rgb="FF2F5597"/>
      </top>
      <bottom style="hair">
        <color rgb="FF2F5597"/>
      </bottom>
      <diagonal/>
    </border>
    <border>
      <left/>
      <right style="hair">
        <color rgb="FF2F5597"/>
      </right>
      <top/>
      <bottom/>
      <diagonal/>
    </border>
    <border>
      <left/>
      <right style="hair">
        <color rgb="FF2F5597"/>
      </right>
      <top style="thin">
        <color rgb="FFFFFFFF"/>
      </top>
      <bottom style="hair">
        <color rgb="FF2F5597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hair">
        <color rgb="FF2E75B6"/>
      </right>
      <top/>
      <bottom/>
      <diagonal/>
    </border>
    <border>
      <left style="hair">
        <color rgb="FF2E75B6"/>
      </left>
      <right style="hair">
        <color rgb="FF2F5597"/>
      </right>
      <top style="hair">
        <color rgb="FF2E75B6"/>
      </top>
      <bottom style="hair">
        <color rgb="FF2F5597"/>
      </bottom>
      <diagonal/>
    </border>
    <border>
      <left style="hair">
        <color rgb="FFFFFFFF"/>
      </left>
      <right style="hair">
        <color rgb="FFFFFFFF"/>
      </right>
      <top style="thin">
        <color rgb="FFFFFFFF"/>
      </top>
      <bottom style="hair">
        <color rgb="FF2F5597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rgb="FFFFFFFF"/>
      </top>
      <bottom style="hair">
        <color rgb="FF2F5597"/>
      </bottom>
      <diagonal/>
    </border>
    <border>
      <left style="thick">
        <color rgb="FFFFFFFF"/>
      </left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 style="hair">
        <color rgb="FF2F5597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  <border>
      <left/>
      <right style="thick">
        <color rgb="FFFFFFFF"/>
      </right>
      <top style="medium">
        <color rgb="FFFFFFFF"/>
      </top>
      <bottom style="medium">
        <color rgb="FFFFFFFF"/>
      </bottom>
      <diagonal/>
    </border>
    <border>
      <left style="medium">
        <color rgb="FFFFFFFF"/>
      </left>
      <right/>
      <top style="thick">
        <color theme="0"/>
      </top>
      <bottom/>
      <diagonal/>
    </border>
    <border>
      <left/>
      <right style="thick">
        <color rgb="FFFFFFFF"/>
      </right>
      <top style="thick">
        <color theme="0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medium">
        <color rgb="FFFFFFFF"/>
      </left>
      <right/>
      <top style="thin">
        <color theme="0"/>
      </top>
      <bottom style="thin">
        <color theme="0"/>
      </bottom>
      <diagonal/>
    </border>
    <border>
      <left style="medium">
        <color rgb="FFFFFFFF"/>
      </left>
      <right/>
      <top/>
      <bottom style="thin">
        <color theme="0"/>
      </bottom>
      <diagonal/>
    </border>
    <border>
      <left/>
      <right style="thick">
        <color theme="0"/>
      </right>
      <top/>
      <bottom/>
      <diagonal/>
    </border>
    <border>
      <left/>
      <right style="thick">
        <color theme="0"/>
      </right>
      <top/>
      <bottom style="thick">
        <color rgb="FFFFFFFF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/>
      <right style="thick">
        <color theme="0"/>
      </right>
      <top style="medium">
        <color rgb="FFFFFFFF"/>
      </top>
      <bottom/>
      <diagonal/>
    </border>
    <border>
      <left/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n">
        <color theme="0"/>
      </bottom>
      <diagonal/>
    </border>
    <border>
      <left style="medium">
        <color rgb="FFFFFFFF"/>
      </left>
      <right/>
      <top style="thin">
        <color theme="0"/>
      </top>
      <bottom style="thick">
        <color theme="0"/>
      </bottom>
      <diagonal/>
    </border>
    <border>
      <left/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medium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rgb="FFFFFFFF"/>
      </bottom>
      <diagonal/>
    </border>
    <border>
      <left style="medium">
        <color rgb="FFFFFFFF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medium">
        <color rgb="FFFFFFFF"/>
      </left>
      <right style="thick">
        <color rgb="FFFFFFFF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rgb="FFFFFFFF"/>
      </top>
      <bottom style="medium">
        <color rgb="FFFFFFFF"/>
      </bottom>
      <diagonal/>
    </border>
    <border>
      <left style="hair">
        <color theme="0"/>
      </left>
      <right style="hair">
        <color theme="8" tint="-0.249977111117893"/>
      </right>
      <top style="thin">
        <color theme="0"/>
      </top>
      <bottom style="hair">
        <color theme="8" tint="-0.249977111117893"/>
      </bottom>
      <diagonal/>
    </border>
    <border>
      <left/>
      <right style="hair">
        <color theme="8" tint="-0.249977111117893"/>
      </right>
      <top/>
      <bottom/>
      <diagonal/>
    </border>
    <border>
      <left/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0"/>
      </left>
      <right style="hair">
        <color theme="8" tint="-0.249977111117893"/>
      </right>
      <top style="thin">
        <color theme="0"/>
      </top>
      <bottom style="thin">
        <color theme="0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/>
      <diagonal/>
    </border>
    <border>
      <left style="hair">
        <color theme="8" tint="-0.249977111117893"/>
      </left>
      <right style="hair">
        <color theme="0"/>
      </right>
      <top style="thin">
        <color theme="0"/>
      </top>
      <bottom style="thin">
        <color theme="0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theme="8" tint="-0.249977111117893"/>
      </top>
      <bottom style="hair">
        <color theme="8" tint="-0.249977111117893"/>
      </bottom>
      <diagonal/>
    </border>
    <border>
      <left style="hair">
        <color theme="8" tint="-0.249977111117893"/>
      </left>
      <right/>
      <top style="thin">
        <color theme="0"/>
      </top>
      <bottom/>
      <diagonal/>
    </border>
    <border>
      <left style="hair">
        <color theme="8" tint="-0.249977111117893"/>
      </left>
      <right style="hair">
        <color theme="0"/>
      </right>
      <top style="thin">
        <color theme="0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8" tint="-0.249977111117893"/>
      </right>
      <top style="hair">
        <color rgb="FF0070C0"/>
      </top>
      <bottom style="hair">
        <color theme="8" tint="-0.249977111117893"/>
      </bottom>
      <diagonal/>
    </border>
    <border>
      <left style="hair">
        <color theme="8" tint="-0.249977111117893"/>
      </left>
      <right style="hair">
        <color theme="0"/>
      </right>
      <top style="hair">
        <color rgb="FF0070C0"/>
      </top>
      <bottom style="thin">
        <color theme="0"/>
      </bottom>
      <diagonal/>
    </border>
    <border>
      <left style="hair">
        <color theme="8" tint="-0.249977111117893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 style="thin">
        <color rgb="FFFFFFFF"/>
      </left>
      <right style="hair">
        <color rgb="FFFFFFFF"/>
      </right>
      <top style="thin">
        <color rgb="FFFFFFFF"/>
      </top>
      <bottom/>
      <diagonal/>
    </border>
    <border>
      <left style="hair">
        <color rgb="FF2F5597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 style="hair">
        <color rgb="FFFFFFFF"/>
      </left>
      <right style="hair">
        <color rgb="FFFFFFFF"/>
      </right>
      <top/>
      <bottom style="hair">
        <color rgb="FF2F5597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 style="hair">
        <color theme="4" tint="-0.499984740745262"/>
      </bottom>
      <diagonal/>
    </border>
    <border>
      <left style="hair">
        <color rgb="FFFFFFFF"/>
      </left>
      <right style="hair">
        <color rgb="FF2F5597"/>
      </right>
      <top/>
      <bottom style="hair">
        <color rgb="FF2F5597"/>
      </bottom>
      <diagonal/>
    </border>
    <border>
      <left style="hair">
        <color theme="8" tint="-0.249977111117893"/>
      </left>
      <right style="hair">
        <color rgb="FFFFFFFF"/>
      </right>
      <top style="hair">
        <color theme="4" tint="-0.499984740745262"/>
      </top>
      <bottom style="thin">
        <color theme="0"/>
      </bottom>
      <diagonal/>
    </border>
    <border>
      <left style="hair">
        <color theme="8" tint="-0.249977111117893"/>
      </left>
      <right style="hair">
        <color rgb="FFFFFFFF"/>
      </right>
      <top style="hair">
        <color theme="4" tint="-0.499984740745262"/>
      </top>
      <bottom style="hair">
        <color theme="8" tint="-0.249977111117893"/>
      </bottom>
      <diagonal/>
    </border>
    <border>
      <left style="hair">
        <color rgb="FFFFFFFF"/>
      </left>
      <right style="hair">
        <color rgb="FFFFFFFF"/>
      </right>
      <top style="hair">
        <color theme="4" tint="-0.499984740745262"/>
      </top>
      <bottom style="hair">
        <color rgb="FF2F5597"/>
      </bottom>
      <diagonal/>
    </border>
    <border>
      <left style="hair">
        <color rgb="FF2F5597"/>
      </left>
      <right style="hair">
        <color rgb="FF2F5597"/>
      </right>
      <top style="hair">
        <color rgb="FF2F5597"/>
      </top>
      <bottom/>
      <diagonal/>
    </border>
    <border>
      <left style="hair">
        <color rgb="FFFFFFFF"/>
      </left>
      <right style="hair">
        <color rgb="FF2F5597"/>
      </right>
      <top style="hair">
        <color theme="4" tint="-0.499984740745262"/>
      </top>
      <bottom style="hair">
        <color rgb="FF2F5597"/>
      </bottom>
      <diagonal/>
    </border>
    <border>
      <left style="medium">
        <color rgb="FFFFFFFF"/>
      </left>
      <right/>
      <top style="medium">
        <color rgb="FFFFFFFF"/>
      </top>
      <bottom style="thick">
        <color rgb="FFFFFFFF"/>
      </bottom>
      <diagonal/>
    </border>
    <border>
      <left/>
      <right style="thick">
        <color rgb="FFFFFFFF"/>
      </right>
      <top style="medium">
        <color rgb="FFFFFFFF"/>
      </top>
      <bottom style="thick">
        <color rgb="FFFFFFFF"/>
      </bottom>
      <diagonal/>
    </border>
    <border>
      <left style="hair">
        <color theme="0"/>
      </left>
      <right/>
      <top/>
      <bottom style="thin">
        <color theme="0"/>
      </bottom>
      <diagonal/>
    </border>
    <border>
      <left/>
      <right/>
      <top style="hair">
        <color rgb="FF2F5597"/>
      </top>
      <bottom/>
      <diagonal/>
    </border>
  </borders>
  <cellStyleXfs count="4">
    <xf numFmtId="0" fontId="0" fillId="0" borderId="0"/>
    <xf numFmtId="164" fontId="22" fillId="0" borderId="0" applyBorder="0" applyProtection="0"/>
    <xf numFmtId="170" fontId="24" fillId="0" borderId="0" applyFont="0" applyFill="0" applyBorder="0" applyAlignment="0" applyProtection="0"/>
    <xf numFmtId="0" fontId="26" fillId="9" borderId="0"/>
  </cellStyleXfs>
  <cellXfs count="184">
    <xf numFmtId="0" fontId="0" fillId="0" borderId="0" xfId="0"/>
    <xf numFmtId="0" fontId="0" fillId="0" borderId="0" xfId="0" applyProtection="1"/>
    <xf numFmtId="0" fontId="0" fillId="0" borderId="0" xfId="0" applyBorder="1" applyProtection="1"/>
    <xf numFmtId="165" fontId="2" fillId="2" borderId="0" xfId="1" applyNumberFormat="1" applyFont="1" applyFill="1" applyBorder="1" applyAlignment="1" applyProtection="1">
      <alignment vertical="center"/>
    </xf>
    <xf numFmtId="165" fontId="2" fillId="3" borderId="2" xfId="1" applyNumberFormat="1" applyFont="1" applyFill="1" applyBorder="1" applyAlignment="1" applyProtection="1">
      <alignment vertical="center"/>
    </xf>
    <xf numFmtId="165" fontId="2" fillId="3" borderId="3" xfId="1" applyNumberFormat="1" applyFont="1" applyFill="1" applyBorder="1" applyAlignment="1" applyProtection="1">
      <alignment vertical="center"/>
    </xf>
    <xf numFmtId="165" fontId="2" fillId="3" borderId="4" xfId="1" applyNumberFormat="1" applyFont="1" applyFill="1" applyBorder="1" applyAlignment="1" applyProtection="1">
      <alignment vertical="center"/>
    </xf>
    <xf numFmtId="165" fontId="3" fillId="2" borderId="0" xfId="1" applyNumberFormat="1" applyFont="1" applyFill="1" applyBorder="1" applyAlignment="1" applyProtection="1">
      <alignment horizontal="right" vertical="center"/>
    </xf>
    <xf numFmtId="166" fontId="2" fillId="3" borderId="5" xfId="1" applyNumberFormat="1" applyFont="1" applyFill="1" applyBorder="1" applyAlignment="1" applyProtection="1">
      <alignment horizontal="center" vertical="center"/>
      <protection locked="0"/>
    </xf>
    <xf numFmtId="1" fontId="2" fillId="3" borderId="0" xfId="1" applyNumberFormat="1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right" vertical="center"/>
    </xf>
    <xf numFmtId="0" fontId="0" fillId="0" borderId="6" xfId="0" applyBorder="1" applyProtection="1"/>
    <xf numFmtId="0" fontId="4" fillId="2" borderId="7" xfId="1" applyNumberFormat="1" applyFont="1" applyFill="1" applyBorder="1" applyAlignment="1" applyProtection="1">
      <alignment horizontal="center" vertical="center"/>
    </xf>
    <xf numFmtId="0" fontId="4" fillId="2" borderId="8" xfId="1" applyNumberFormat="1" applyFont="1" applyFill="1" applyBorder="1" applyAlignment="1" applyProtection="1">
      <alignment horizontal="center" vertical="center"/>
    </xf>
    <xf numFmtId="0" fontId="5" fillId="0" borderId="0" xfId="0" applyFont="1" applyProtection="1"/>
    <xf numFmtId="0" fontId="6" fillId="2" borderId="9" xfId="1" applyNumberFormat="1" applyFont="1" applyFill="1" applyBorder="1" applyAlignment="1" applyProtection="1"/>
    <xf numFmtId="0" fontId="4" fillId="2" borderId="0" xfId="1" applyNumberFormat="1" applyFont="1" applyFill="1" applyProtection="1"/>
    <xf numFmtId="0" fontId="8" fillId="3" borderId="12" xfId="0" applyFont="1" applyFill="1" applyBorder="1" applyAlignment="1" applyProtection="1">
      <alignment horizontal="left" vertical="center" indent="1"/>
    </xf>
    <xf numFmtId="0" fontId="8" fillId="3" borderId="13" xfId="0" applyFont="1" applyFill="1" applyBorder="1" applyAlignment="1" applyProtection="1">
      <alignment horizontal="left" vertical="center" indent="1"/>
    </xf>
    <xf numFmtId="0" fontId="8" fillId="3" borderId="14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  <protection locked="0"/>
    </xf>
    <xf numFmtId="4" fontId="8" fillId="3" borderId="14" xfId="0" applyNumberFormat="1" applyFont="1" applyFill="1" applyBorder="1" applyAlignment="1" applyProtection="1">
      <alignment horizontal="right" vertical="center" indent="1"/>
      <protection locked="0"/>
    </xf>
    <xf numFmtId="167" fontId="8" fillId="3" borderId="16" xfId="0" applyNumberFormat="1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horizontal="left" vertical="center" indent="1"/>
    </xf>
    <xf numFmtId="0" fontId="8" fillId="3" borderId="17" xfId="0" applyFont="1" applyFill="1" applyBorder="1" applyAlignment="1" applyProtection="1">
      <alignment vertical="center"/>
    </xf>
    <xf numFmtId="10" fontId="8" fillId="3" borderId="15" xfId="0" applyNumberFormat="1" applyFont="1" applyFill="1" applyBorder="1" applyAlignment="1" applyProtection="1">
      <alignment horizontal="right" vertical="center" indent="1"/>
      <protection locked="0"/>
    </xf>
    <xf numFmtId="168" fontId="8" fillId="3" borderId="18" xfId="0" applyNumberFormat="1" applyFont="1" applyFill="1" applyBorder="1" applyAlignment="1" applyProtection="1">
      <alignment horizontal="right" vertical="center" indent="1"/>
    </xf>
    <xf numFmtId="0" fontId="8" fillId="3" borderId="19" xfId="0" applyFont="1" applyFill="1" applyBorder="1" applyAlignment="1" applyProtection="1">
      <alignment horizontal="left" vertical="center" indent="1"/>
    </xf>
    <xf numFmtId="167" fontId="8" fillId="3" borderId="15" xfId="0" applyNumberFormat="1" applyFont="1" applyFill="1" applyBorder="1" applyAlignment="1" applyProtection="1">
      <alignment horizontal="right" vertical="center" indent="1"/>
    </xf>
    <xf numFmtId="0" fontId="9" fillId="5" borderId="20" xfId="0" applyFont="1" applyFill="1" applyBorder="1" applyAlignment="1" applyProtection="1">
      <alignment horizontal="left" vertical="center" indent="1"/>
    </xf>
    <xf numFmtId="0" fontId="9" fillId="5" borderId="0" xfId="0" applyFont="1" applyFill="1" applyBorder="1" applyAlignment="1" applyProtection="1">
      <alignment vertical="center"/>
    </xf>
    <xf numFmtId="167" fontId="9" fillId="5" borderId="15" xfId="0" applyNumberFormat="1" applyFont="1" applyFill="1" applyBorder="1" applyAlignment="1" applyProtection="1">
      <alignment horizontal="right" vertical="center" indent="1"/>
    </xf>
    <xf numFmtId="0" fontId="0" fillId="0" borderId="1" xfId="0" applyBorder="1" applyProtection="1"/>
    <xf numFmtId="0" fontId="0" fillId="0" borderId="21" xfId="0" applyBorder="1" applyProtection="1"/>
    <xf numFmtId="0" fontId="0" fillId="0" borderId="22" xfId="0" applyBorder="1" applyProtection="1"/>
    <xf numFmtId="0" fontId="0" fillId="0" borderId="23" xfId="0" applyBorder="1" applyProtection="1"/>
    <xf numFmtId="0" fontId="0" fillId="0" borderId="24" xfId="0" applyBorder="1" applyProtection="1"/>
    <xf numFmtId="4" fontId="11" fillId="3" borderId="18" xfId="0" applyNumberFormat="1" applyFont="1" applyFill="1" applyBorder="1" applyAlignment="1" applyProtection="1">
      <alignment horizontal="right" vertical="center" indent="1"/>
    </xf>
    <xf numFmtId="4" fontId="11" fillId="3" borderId="15" xfId="0" applyNumberFormat="1" applyFont="1" applyFill="1" applyBorder="1" applyAlignment="1" applyProtection="1">
      <alignment horizontal="right" vertical="center" indent="1"/>
    </xf>
    <xf numFmtId="4" fontId="11" fillId="3" borderId="31" xfId="0" applyNumberFormat="1" applyFont="1" applyFill="1" applyBorder="1" applyAlignment="1" applyProtection="1">
      <alignment horizontal="right" vertical="center" indent="1"/>
    </xf>
    <xf numFmtId="167" fontId="8" fillId="3" borderId="31" xfId="0" applyNumberFormat="1" applyFont="1" applyFill="1" applyBorder="1" applyAlignment="1" applyProtection="1">
      <alignment horizontal="right" vertical="center" indent="1"/>
    </xf>
    <xf numFmtId="4" fontId="12" fillId="5" borderId="29" xfId="0" applyNumberFormat="1" applyFont="1" applyFill="1" applyBorder="1" applyAlignment="1" applyProtection="1">
      <alignment horizontal="right" vertical="center" indent="1"/>
    </xf>
    <xf numFmtId="167" fontId="10" fillId="5" borderId="29" xfId="0" applyNumberFormat="1" applyFont="1" applyFill="1" applyBorder="1" applyAlignment="1" applyProtection="1">
      <alignment horizontal="right" vertical="center" indent="1"/>
    </xf>
    <xf numFmtId="0" fontId="1" fillId="0" borderId="0" xfId="0" applyFont="1" applyAlignment="1" applyProtection="1">
      <alignment vertical="top"/>
    </xf>
    <xf numFmtId="2" fontId="0" fillId="0" borderId="0" xfId="0" applyNumberFormat="1" applyProtection="1"/>
    <xf numFmtId="0" fontId="1" fillId="0" borderId="0" xfId="0" applyFont="1" applyProtection="1"/>
    <xf numFmtId="0" fontId="0" fillId="0" borderId="0" xfId="0" applyAlignment="1" applyProtection="1">
      <alignment horizontal="left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4" fillId="3" borderId="34" xfId="1" applyNumberFormat="1" applyFont="1" applyFill="1" applyBorder="1" applyAlignment="1" applyProtection="1">
      <alignment horizontal="left" vertical="center" indent="1"/>
    </xf>
    <xf numFmtId="165" fontId="13" fillId="2" borderId="1" xfId="1" applyNumberFormat="1" applyFont="1" applyFill="1" applyBorder="1" applyAlignment="1" applyProtection="1">
      <alignment horizontal="left" vertical="center"/>
    </xf>
    <xf numFmtId="0" fontId="15" fillId="0" borderId="0" xfId="0" applyFont="1" applyProtection="1"/>
    <xf numFmtId="0" fontId="0" fillId="0" borderId="0" xfId="0" applyBorder="1" applyAlignment="1" applyProtection="1">
      <alignment horizontal="left" indent="1"/>
    </xf>
    <xf numFmtId="0" fontId="16" fillId="4" borderId="36" xfId="1" applyNumberFormat="1" applyFont="1" applyFill="1" applyBorder="1" applyAlignment="1" applyProtection="1">
      <alignment horizontal="right" vertical="center"/>
    </xf>
    <xf numFmtId="168" fontId="3" fillId="2" borderId="42" xfId="1" applyNumberFormat="1" applyFont="1" applyFill="1" applyBorder="1" applyAlignment="1" applyProtection="1">
      <alignment horizontal="right" vertical="center"/>
      <protection locked="0"/>
    </xf>
    <xf numFmtId="168" fontId="3" fillId="2" borderId="43" xfId="1" applyNumberFormat="1" applyFont="1" applyFill="1" applyBorder="1" applyAlignment="1" applyProtection="1">
      <alignment horizontal="right" vertical="center"/>
      <protection locked="0"/>
    </xf>
    <xf numFmtId="165" fontId="3" fillId="2" borderId="0" xfId="1" applyNumberFormat="1" applyFont="1" applyFill="1" applyBorder="1" applyAlignment="1" applyProtection="1">
      <alignment vertical="center"/>
    </xf>
    <xf numFmtId="0" fontId="3" fillId="2" borderId="0" xfId="1" applyNumberFormat="1" applyFont="1" applyFill="1" applyBorder="1" applyAlignment="1" applyProtection="1">
      <alignment horizontal="center" vertical="center"/>
    </xf>
    <xf numFmtId="168" fontId="17" fillId="2" borderId="0" xfId="1" applyNumberFormat="1" applyFont="1" applyFill="1" applyBorder="1" applyAlignment="1" applyProtection="1">
      <alignment horizontal="right" vertical="center"/>
    </xf>
    <xf numFmtId="165" fontId="2" fillId="2" borderId="44" xfId="1" applyNumberFormat="1" applyFont="1" applyFill="1" applyBorder="1" applyAlignment="1" applyProtection="1">
      <alignment horizontal="left" vertical="center" indent="3"/>
    </xf>
    <xf numFmtId="0" fontId="2" fillId="2" borderId="0" xfId="1" applyNumberFormat="1" applyFont="1" applyFill="1" applyBorder="1" applyAlignment="1" applyProtection="1">
      <alignment vertical="center"/>
    </xf>
    <xf numFmtId="165" fontId="2" fillId="2" borderId="45" xfId="1" applyNumberFormat="1" applyFont="1" applyFill="1" applyBorder="1" applyAlignment="1" applyProtection="1">
      <alignment horizontal="right" vertical="center"/>
    </xf>
    <xf numFmtId="2" fontId="3" fillId="2" borderId="47" xfId="1" applyNumberFormat="1" applyFont="1" applyFill="1" applyBorder="1" applyAlignment="1" applyProtection="1">
      <alignment vertical="center"/>
    </xf>
    <xf numFmtId="165" fontId="2" fillId="2" borderId="22" xfId="1" applyNumberFormat="1" applyFont="1" applyFill="1" applyBorder="1" applyAlignment="1" applyProtection="1">
      <alignment horizontal="left" vertical="center" indent="3"/>
    </xf>
    <xf numFmtId="0" fontId="3" fillId="2" borderId="0" xfId="1" applyNumberFormat="1" applyFont="1" applyFill="1" applyBorder="1" applyAlignment="1" applyProtection="1">
      <alignment horizontal="left" vertical="center"/>
    </xf>
    <xf numFmtId="165" fontId="2" fillId="2" borderId="22" xfId="1" applyNumberFormat="1" applyFont="1" applyFill="1" applyBorder="1" applyAlignment="1" applyProtection="1">
      <alignment horizontal="right" vertical="center"/>
    </xf>
    <xf numFmtId="3" fontId="18" fillId="0" borderId="0" xfId="0" applyNumberFormat="1" applyFont="1" applyBorder="1" applyAlignment="1" applyProtection="1">
      <alignment horizontal="right" vertical="top"/>
    </xf>
    <xf numFmtId="0" fontId="19" fillId="0" borderId="0" xfId="0" applyFont="1" applyBorder="1" applyAlignment="1" applyProtection="1">
      <alignment horizontal="left" vertical="top" wrapText="1"/>
    </xf>
    <xf numFmtId="0" fontId="19" fillId="0" borderId="0" xfId="0" applyFont="1" applyBorder="1" applyAlignment="1" applyProtection="1">
      <alignment vertical="top" wrapText="1"/>
    </xf>
    <xf numFmtId="166" fontId="18" fillId="0" borderId="0" xfId="0" applyNumberFormat="1" applyFont="1" applyBorder="1" applyAlignment="1" applyProtection="1">
      <alignment horizontal="left" vertical="top"/>
    </xf>
    <xf numFmtId="165" fontId="20" fillId="2" borderId="0" xfId="1" applyNumberFormat="1" applyFont="1" applyFill="1" applyBorder="1" applyAlignment="1" applyProtection="1">
      <alignment vertical="center"/>
    </xf>
    <xf numFmtId="168" fontId="17" fillId="2" borderId="42" xfId="1" applyNumberFormat="1" applyFont="1" applyFill="1" applyBorder="1" applyAlignment="1" applyProtection="1">
      <alignment horizontal="right" vertical="center"/>
      <protection locked="0"/>
    </xf>
    <xf numFmtId="168" fontId="21" fillId="4" borderId="40" xfId="1" applyNumberFormat="1" applyFont="1" applyFill="1" applyBorder="1" applyAlignment="1" applyProtection="1">
      <alignment horizontal="right" vertical="center" wrapText="1"/>
      <protection locked="0"/>
    </xf>
    <xf numFmtId="168" fontId="21" fillId="6" borderId="39" xfId="1" applyNumberFormat="1" applyFont="1" applyFill="1" applyBorder="1" applyAlignment="1" applyProtection="1">
      <alignment horizontal="right" vertical="center"/>
      <protection locked="0"/>
    </xf>
    <xf numFmtId="165" fontId="2" fillId="2" borderId="45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right" vertical="center" indent="4"/>
    </xf>
    <xf numFmtId="165" fontId="2" fillId="2" borderId="22" xfId="1" applyNumberFormat="1" applyFont="1" applyFill="1" applyBorder="1" applyAlignment="1" applyProtection="1">
      <alignment horizontal="left" vertical="center" indent="1"/>
    </xf>
    <xf numFmtId="3" fontId="18" fillId="0" borderId="49" xfId="0" applyNumberFormat="1" applyFont="1" applyBorder="1" applyAlignment="1" applyProtection="1">
      <alignment horizontal="right" vertical="top"/>
    </xf>
    <xf numFmtId="166" fontId="18" fillId="0" borderId="49" xfId="0" applyNumberFormat="1" applyFont="1" applyBorder="1" applyAlignment="1" applyProtection="1">
      <alignment horizontal="left" vertical="top"/>
    </xf>
    <xf numFmtId="165" fontId="20" fillId="2" borderId="50" xfId="1" applyNumberFormat="1" applyFont="1" applyFill="1" applyBorder="1" applyAlignment="1" applyProtection="1">
      <alignment horizontal="right" vertical="center"/>
    </xf>
    <xf numFmtId="165" fontId="20" fillId="2" borderId="22" xfId="1" applyNumberFormat="1" applyFont="1" applyFill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left" vertical="top" wrapText="1"/>
    </xf>
    <xf numFmtId="165" fontId="2" fillId="2" borderId="0" xfId="1" applyNumberFormat="1" applyFont="1" applyFill="1" applyBorder="1" applyAlignment="1" applyProtection="1">
      <alignment horizontal="left" vertical="center"/>
    </xf>
    <xf numFmtId="0" fontId="0" fillId="0" borderId="61" xfId="0" applyBorder="1" applyProtection="1"/>
    <xf numFmtId="0" fontId="0" fillId="0" borderId="63" xfId="0" applyBorder="1" applyProtection="1"/>
    <xf numFmtId="0" fontId="0" fillId="0" borderId="65" xfId="0" applyBorder="1" applyProtection="1"/>
    <xf numFmtId="167" fontId="12" fillId="5" borderId="72" xfId="0" applyNumberFormat="1" applyFont="1" applyFill="1" applyBorder="1" applyAlignment="1" applyProtection="1">
      <alignment horizontal="right" vertical="center" indent="1"/>
    </xf>
    <xf numFmtId="169" fontId="11" fillId="3" borderId="67" xfId="0" applyNumberFormat="1" applyFont="1" applyFill="1" applyBorder="1" applyAlignment="1" applyProtection="1">
      <alignment horizontal="right" vertical="center" indent="1"/>
    </xf>
    <xf numFmtId="49" fontId="2" fillId="3" borderId="1" xfId="1" applyNumberFormat="1" applyFont="1" applyFill="1" applyBorder="1" applyAlignment="1" applyProtection="1">
      <alignment horizontal="center" vertical="center"/>
      <protection locked="0"/>
    </xf>
    <xf numFmtId="168" fontId="23" fillId="10" borderId="80" xfId="3" applyNumberFormat="1" applyFont="1" applyFill="1" applyBorder="1" applyAlignment="1" applyProtection="1">
      <alignment horizontal="right" vertical="center" wrapText="1"/>
      <protection locked="0"/>
    </xf>
    <xf numFmtId="165" fontId="25" fillId="8" borderId="81" xfId="3" applyNumberFormat="1" applyFont="1" applyFill="1" applyBorder="1" applyAlignment="1" applyProtection="1">
      <alignment vertical="center"/>
    </xf>
    <xf numFmtId="165" fontId="23" fillId="10" borderId="82" xfId="3" applyNumberFormat="1" applyFont="1" applyFill="1" applyBorder="1" applyAlignment="1" applyProtection="1">
      <alignment vertical="center"/>
    </xf>
    <xf numFmtId="165" fontId="25" fillId="8" borderId="83" xfId="3" applyNumberFormat="1" applyFont="1" applyFill="1" applyBorder="1" applyAlignment="1" applyProtection="1">
      <alignment vertical="center"/>
    </xf>
    <xf numFmtId="167" fontId="11" fillId="3" borderId="71" xfId="0" applyNumberFormat="1" applyFont="1" applyFill="1" applyBorder="1" applyAlignment="1" applyProtection="1">
      <alignment horizontal="right" vertical="center" indent="1"/>
    </xf>
    <xf numFmtId="165" fontId="23" fillId="7" borderId="84" xfId="3" applyNumberFormat="1" applyFont="1" applyFill="1" applyBorder="1" applyAlignment="1" applyProtection="1">
      <alignment vertical="center"/>
    </xf>
    <xf numFmtId="165" fontId="23" fillId="7" borderId="85" xfId="3" applyNumberFormat="1" applyFont="1" applyFill="1" applyBorder="1" applyAlignment="1" applyProtection="1">
      <alignment vertical="center"/>
    </xf>
    <xf numFmtId="165" fontId="25" fillId="8" borderId="86" xfId="3" applyNumberFormat="1" applyFont="1" applyFill="1" applyBorder="1" applyAlignment="1" applyProtection="1">
      <alignment vertical="center"/>
    </xf>
    <xf numFmtId="165" fontId="23" fillId="7" borderId="87" xfId="3" applyNumberFormat="1" applyFont="1" applyFill="1" applyBorder="1" applyAlignment="1" applyProtection="1">
      <alignment vertical="center"/>
    </xf>
    <xf numFmtId="0" fontId="0" fillId="0" borderId="54" xfId="0" applyBorder="1" applyProtection="1"/>
    <xf numFmtId="2" fontId="0" fillId="0" borderId="0" xfId="0" applyNumberFormat="1" applyBorder="1" applyProtection="1"/>
    <xf numFmtId="0" fontId="1" fillId="0" borderId="0" xfId="0" applyFont="1" applyBorder="1" applyProtection="1"/>
    <xf numFmtId="165" fontId="2" fillId="2" borderId="0" xfId="1" applyNumberFormat="1" applyFont="1" applyFill="1" applyBorder="1" applyAlignment="1" applyProtection="1">
      <alignment horizontal="left" vertical="center"/>
    </xf>
    <xf numFmtId="165" fontId="13" fillId="2" borderId="0" xfId="1" applyNumberFormat="1" applyFont="1" applyFill="1" applyBorder="1" applyAlignment="1" applyProtection="1">
      <alignment horizontal="left" vertical="center"/>
    </xf>
    <xf numFmtId="165" fontId="13" fillId="2" borderId="1" xfId="1" applyNumberFormat="1" applyFont="1" applyFill="1" applyBorder="1" applyAlignment="1" applyProtection="1">
      <alignment horizontal="left" vertical="center"/>
    </xf>
    <xf numFmtId="168" fontId="21" fillId="6" borderId="93" xfId="1" applyNumberFormat="1" applyFont="1" applyFill="1" applyBorder="1" applyAlignment="1" applyProtection="1">
      <alignment horizontal="right" vertical="center"/>
      <protection locked="0"/>
    </xf>
    <xf numFmtId="165" fontId="23" fillId="7" borderId="94" xfId="3" applyNumberFormat="1" applyFont="1" applyFill="1" applyBorder="1" applyAlignment="1" applyProtection="1">
      <alignment vertical="center"/>
    </xf>
    <xf numFmtId="165" fontId="23" fillId="7" borderId="95" xfId="3" applyNumberFormat="1" applyFont="1" applyFill="1" applyBorder="1" applyAlignment="1" applyProtection="1">
      <alignment vertical="center"/>
    </xf>
    <xf numFmtId="168" fontId="21" fillId="6" borderId="98" xfId="1" applyNumberFormat="1" applyFont="1" applyFill="1" applyBorder="1" applyAlignment="1" applyProtection="1">
      <alignment horizontal="right" vertical="center"/>
      <protection locked="0"/>
    </xf>
    <xf numFmtId="49" fontId="3" fillId="2" borderId="46" xfId="1" applyNumberFormat="1" applyFont="1" applyFill="1" applyBorder="1" applyAlignment="1" applyProtection="1">
      <alignment horizontal="right" vertical="center"/>
    </xf>
    <xf numFmtId="49" fontId="3" fillId="2" borderId="0" xfId="1" applyNumberFormat="1" applyFont="1" applyFill="1" applyBorder="1" applyAlignment="1" applyProtection="1">
      <alignment horizontal="right" vertical="center"/>
    </xf>
    <xf numFmtId="4" fontId="7" fillId="4" borderId="32" xfId="1" applyNumberFormat="1" applyFont="1" applyFill="1" applyBorder="1" applyAlignment="1" applyProtection="1">
      <alignment horizontal="center" vertical="top"/>
    </xf>
    <xf numFmtId="4" fontId="7" fillId="4" borderId="2" xfId="1" applyNumberFormat="1" applyFont="1" applyFill="1" applyBorder="1" applyAlignment="1" applyProtection="1">
      <alignment horizontal="center" vertical="top"/>
    </xf>
    <xf numFmtId="4" fontId="7" fillId="4" borderId="62" xfId="1" applyNumberFormat="1" applyFont="1" applyFill="1" applyBorder="1" applyAlignment="1" applyProtection="1">
      <alignment horizontal="center" vertical="top"/>
    </xf>
    <xf numFmtId="0" fontId="10" fillId="5" borderId="29" xfId="0" applyFont="1" applyFill="1" applyBorder="1" applyAlignment="1" applyProtection="1">
      <alignment horizontal="left" vertical="center" indent="1"/>
    </xf>
    <xf numFmtId="0" fontId="10" fillId="5" borderId="30" xfId="0" applyFont="1" applyFill="1" applyBorder="1" applyAlignment="1" applyProtection="1">
      <alignment horizontal="left" vertical="center" indent="1"/>
    </xf>
    <xf numFmtId="0" fontId="10" fillId="5" borderId="25" xfId="0" applyFont="1" applyFill="1" applyBorder="1" applyAlignment="1" applyProtection="1">
      <alignment horizontal="left" vertical="center" wrapText="1" indent="1"/>
    </xf>
    <xf numFmtId="0" fontId="10" fillId="5" borderId="64" xfId="0" applyFont="1" applyFill="1" applyBorder="1" applyAlignment="1" applyProtection="1">
      <alignment horizontal="left" vertical="center" wrapText="1" indent="1"/>
    </xf>
    <xf numFmtId="0" fontId="10" fillId="5" borderId="74" xfId="0" applyFont="1" applyFill="1" applyBorder="1" applyAlignment="1" applyProtection="1">
      <alignment horizontal="left" vertical="center" wrapText="1" indent="1"/>
    </xf>
    <xf numFmtId="0" fontId="10" fillId="5" borderId="73" xfId="0" applyFont="1" applyFill="1" applyBorder="1" applyAlignment="1" applyProtection="1">
      <alignment horizontal="left" vertical="center" wrapText="1" indent="1"/>
    </xf>
    <xf numFmtId="0" fontId="10" fillId="5" borderId="76" xfId="0" applyFont="1" applyFill="1" applyBorder="1" applyAlignment="1" applyProtection="1">
      <alignment horizontal="center" vertical="center" wrapText="1"/>
    </xf>
    <xf numFmtId="0" fontId="10" fillId="5" borderId="75" xfId="0" applyFont="1" applyFill="1" applyBorder="1" applyAlignment="1" applyProtection="1">
      <alignment horizontal="center" vertical="center" wrapText="1"/>
    </xf>
    <xf numFmtId="0" fontId="10" fillId="5" borderId="52" xfId="0" applyFont="1" applyFill="1" applyBorder="1" applyAlignment="1" applyProtection="1">
      <alignment horizontal="center" vertical="center" wrapText="1"/>
    </xf>
    <xf numFmtId="0" fontId="10" fillId="5" borderId="27" xfId="0" applyFont="1" applyFill="1" applyBorder="1" applyAlignment="1" applyProtection="1">
      <alignment horizontal="center" vertical="center" wrapText="1"/>
    </xf>
    <xf numFmtId="4" fontId="8" fillId="3" borderId="60" xfId="0" applyNumberFormat="1" applyFont="1" applyFill="1" applyBorder="1" applyAlignment="1" applyProtection="1">
      <alignment horizontal="left" vertical="center" indent="1"/>
    </xf>
    <xf numFmtId="4" fontId="8" fillId="3" borderId="68" xfId="0" applyNumberFormat="1" applyFont="1" applyFill="1" applyBorder="1" applyAlignment="1" applyProtection="1">
      <alignment horizontal="left" vertical="center" indent="1"/>
    </xf>
    <xf numFmtId="4" fontId="8" fillId="3" borderId="59" xfId="0" applyNumberFormat="1" applyFont="1" applyFill="1" applyBorder="1" applyAlignment="1" applyProtection="1">
      <alignment horizontal="left" vertical="center" indent="1"/>
    </xf>
    <xf numFmtId="4" fontId="8" fillId="3" borderId="66" xfId="0" applyNumberFormat="1" applyFont="1" applyFill="1" applyBorder="1" applyAlignment="1" applyProtection="1">
      <alignment horizontal="left" vertical="center" indent="1"/>
    </xf>
    <xf numFmtId="4" fontId="8" fillId="3" borderId="69" xfId="0" applyNumberFormat="1" applyFont="1" applyFill="1" applyBorder="1" applyAlignment="1" applyProtection="1">
      <alignment horizontal="left" vertical="center" indent="1"/>
    </xf>
    <xf numFmtId="4" fontId="8" fillId="3" borderId="70" xfId="0" applyNumberFormat="1" applyFont="1" applyFill="1" applyBorder="1" applyAlignment="1" applyProtection="1">
      <alignment horizontal="left" vertical="center" indent="1"/>
    </xf>
    <xf numFmtId="0" fontId="8" fillId="3" borderId="33" xfId="0" applyFont="1" applyFill="1" applyBorder="1" applyAlignment="1" applyProtection="1">
      <alignment horizontal="left" vertical="center" indent="1"/>
    </xf>
    <xf numFmtId="0" fontId="8" fillId="3" borderId="55" xfId="0" applyFont="1" applyFill="1" applyBorder="1" applyAlignment="1" applyProtection="1">
      <alignment horizontal="left" vertical="center" indent="1"/>
    </xf>
    <xf numFmtId="165" fontId="2" fillId="2" borderId="0" xfId="1" applyNumberFormat="1" applyFont="1" applyFill="1" applyBorder="1" applyAlignment="1" applyProtection="1">
      <alignment horizontal="left" vertical="center"/>
    </xf>
    <xf numFmtId="165" fontId="2" fillId="3" borderId="3" xfId="1" applyNumberFormat="1" applyFont="1" applyFill="1" applyBorder="1" applyAlignment="1" applyProtection="1">
      <alignment horizontal="left" vertical="center" indent="1"/>
      <protection locked="0"/>
    </xf>
    <xf numFmtId="4" fontId="7" fillId="4" borderId="10" xfId="1" applyNumberFormat="1" applyFont="1" applyFill="1" applyBorder="1" applyAlignment="1" applyProtection="1">
      <alignment horizontal="center" vertical="top"/>
    </xf>
    <xf numFmtId="4" fontId="7" fillId="4" borderId="11" xfId="1" applyNumberFormat="1" applyFont="1" applyFill="1" applyBorder="1" applyAlignment="1" applyProtection="1">
      <alignment horizontal="center" vertical="top"/>
    </xf>
    <xf numFmtId="0" fontId="10" fillId="5" borderId="51" xfId="0" applyFont="1" applyFill="1" applyBorder="1" applyAlignment="1" applyProtection="1">
      <alignment horizontal="center" vertical="center" wrapText="1"/>
    </xf>
    <xf numFmtId="0" fontId="10" fillId="5" borderId="26" xfId="0" applyFont="1" applyFill="1" applyBorder="1" applyAlignment="1" applyProtection="1">
      <alignment horizontal="center" vertical="center" wrapText="1"/>
    </xf>
    <xf numFmtId="0" fontId="10" fillId="5" borderId="56" xfId="0" applyFont="1" applyFill="1" applyBorder="1" applyAlignment="1" applyProtection="1">
      <alignment horizontal="center" vertical="center" wrapText="1"/>
    </xf>
    <xf numFmtId="0" fontId="10" fillId="5" borderId="57" xfId="0" applyFont="1" applyFill="1" applyBorder="1" applyAlignment="1" applyProtection="1">
      <alignment horizontal="center" vertical="center" wrapText="1"/>
    </xf>
    <xf numFmtId="0" fontId="10" fillId="5" borderId="30" xfId="0" applyFont="1" applyFill="1" applyBorder="1" applyAlignment="1" applyProtection="1">
      <alignment horizontal="center" vertical="center" wrapText="1"/>
    </xf>
    <xf numFmtId="0" fontId="10" fillId="5" borderId="58" xfId="0" applyFont="1" applyFill="1" applyBorder="1" applyAlignment="1" applyProtection="1">
      <alignment horizontal="center" vertical="center" wrapText="1"/>
    </xf>
    <xf numFmtId="165" fontId="2" fillId="3" borderId="2" xfId="1" applyNumberFormat="1" applyFont="1" applyFill="1" applyBorder="1" applyAlignment="1" applyProtection="1">
      <alignment horizontal="left" vertical="center" indent="1"/>
      <protection locked="0"/>
    </xf>
    <xf numFmtId="0" fontId="10" fillId="5" borderId="28" xfId="0" applyFont="1" applyFill="1" applyBorder="1" applyAlignment="1" applyProtection="1">
      <alignment horizontal="center" vertical="center"/>
    </xf>
    <xf numFmtId="0" fontId="10" fillId="5" borderId="14" xfId="0" applyFont="1" applyFill="1" applyBorder="1" applyAlignment="1" applyProtection="1">
      <alignment horizontal="center" vertical="center"/>
    </xf>
    <xf numFmtId="4" fontId="7" fillId="4" borderId="53" xfId="1" applyNumberFormat="1" applyFont="1" applyFill="1" applyBorder="1" applyAlignment="1" applyProtection="1">
      <alignment horizontal="center" vertical="top"/>
    </xf>
    <xf numFmtId="4" fontId="7" fillId="4" borderId="54" xfId="1" applyNumberFormat="1" applyFont="1" applyFill="1" applyBorder="1" applyAlignment="1" applyProtection="1">
      <alignment horizontal="center" vertical="top"/>
    </xf>
    <xf numFmtId="0" fontId="8" fillId="3" borderId="99" xfId="0" applyFont="1" applyFill="1" applyBorder="1" applyAlignment="1" applyProtection="1">
      <alignment horizontal="left" vertical="center" indent="1"/>
    </xf>
    <xf numFmtId="0" fontId="8" fillId="3" borderId="100" xfId="0" applyFont="1" applyFill="1" applyBorder="1" applyAlignment="1" applyProtection="1">
      <alignment horizontal="left" vertical="center" indent="1"/>
    </xf>
    <xf numFmtId="49" fontId="3" fillId="2" borderId="46" xfId="1" applyNumberFormat="1" applyFont="1" applyFill="1" applyBorder="1" applyAlignment="1" applyProtection="1">
      <alignment horizontal="right" vertical="center"/>
    </xf>
    <xf numFmtId="49" fontId="3" fillId="2" borderId="0" xfId="1" applyNumberFormat="1" applyFont="1" applyFill="1" applyBorder="1" applyAlignment="1" applyProtection="1">
      <alignment horizontal="right" vertical="center"/>
    </xf>
    <xf numFmtId="0" fontId="3" fillId="2" borderId="41" xfId="1" applyNumberFormat="1" applyFont="1" applyFill="1" applyBorder="1" applyAlignment="1" applyProtection="1">
      <alignment horizontal="left" vertical="center" indent="1"/>
      <protection locked="0"/>
    </xf>
    <xf numFmtId="0" fontId="7" fillId="4" borderId="38" xfId="1" applyNumberFormat="1" applyFont="1" applyFill="1" applyBorder="1" applyAlignment="1" applyProtection="1">
      <alignment horizontal="left" vertical="center" indent="1"/>
      <protection locked="0"/>
    </xf>
    <xf numFmtId="165" fontId="13" fillId="2" borderId="0" xfId="1" applyNumberFormat="1" applyFont="1" applyFill="1" applyBorder="1" applyAlignment="1" applyProtection="1">
      <alignment horizontal="right" vertical="center" indent="1"/>
    </xf>
    <xf numFmtId="165" fontId="14" fillId="3" borderId="35" xfId="1" applyNumberFormat="1" applyFont="1" applyFill="1" applyBorder="1" applyAlignment="1" applyProtection="1">
      <alignment horizontal="left" vertical="center" indent="1"/>
    </xf>
    <xf numFmtId="165" fontId="13" fillId="2" borderId="0" xfId="1" applyNumberFormat="1" applyFont="1" applyFill="1" applyBorder="1" applyAlignment="1" applyProtection="1">
      <alignment horizontal="left" vertical="center"/>
    </xf>
    <xf numFmtId="0" fontId="16" fillId="4" borderId="37" xfId="1" applyNumberFormat="1" applyFont="1" applyFill="1" applyBorder="1" applyAlignment="1" applyProtection="1">
      <alignment horizontal="center" vertical="center"/>
    </xf>
    <xf numFmtId="0" fontId="7" fillId="6" borderId="89" xfId="1" applyNumberFormat="1" applyFont="1" applyFill="1" applyBorder="1" applyAlignment="1" applyProtection="1">
      <alignment horizontal="left" vertical="center" indent="1"/>
      <protection locked="0"/>
    </xf>
    <xf numFmtId="0" fontId="3" fillId="2" borderId="88" xfId="1" applyNumberFormat="1" applyFont="1" applyFill="1" applyBorder="1" applyAlignment="1" applyProtection="1">
      <alignment horizontal="left" vertical="center" indent="1"/>
      <protection locked="0"/>
    </xf>
    <xf numFmtId="0" fontId="3" fillId="2" borderId="90" xfId="1" applyNumberFormat="1" applyFont="1" applyFill="1" applyBorder="1" applyAlignment="1" applyProtection="1">
      <alignment horizontal="left" vertical="center" indent="1"/>
      <protection locked="0"/>
    </xf>
    <xf numFmtId="0" fontId="19" fillId="0" borderId="0" xfId="0" applyFont="1" applyBorder="1" applyAlignment="1" applyProtection="1">
      <alignment horizontal="left" vertical="top" wrapText="1"/>
    </xf>
    <xf numFmtId="0" fontId="7" fillId="6" borderId="48" xfId="1" applyNumberFormat="1" applyFont="1" applyFill="1" applyBorder="1" applyAlignment="1" applyProtection="1">
      <alignment horizontal="left" vertical="center" indent="1"/>
      <protection locked="0"/>
    </xf>
    <xf numFmtId="0" fontId="3" fillId="2" borderId="92" xfId="1" applyNumberFormat="1" applyFont="1" applyFill="1" applyBorder="1" applyAlignment="1" applyProtection="1">
      <alignment horizontal="left" vertical="center" indent="1"/>
      <protection locked="0"/>
    </xf>
    <xf numFmtId="0" fontId="7" fillId="6" borderId="91" xfId="1" applyNumberFormat="1" applyFont="1" applyFill="1" applyBorder="1" applyAlignment="1" applyProtection="1">
      <alignment horizontal="left" vertical="center" indent="1"/>
      <protection locked="0"/>
    </xf>
    <xf numFmtId="0" fontId="7" fillId="6" borderId="96" xfId="1" applyNumberFormat="1" applyFont="1" applyFill="1" applyBorder="1" applyAlignment="1" applyProtection="1">
      <alignment horizontal="left" vertical="center" indent="1"/>
      <protection locked="0"/>
    </xf>
    <xf numFmtId="0" fontId="3" fillId="2" borderId="97" xfId="1" applyNumberFormat="1" applyFont="1" applyFill="1" applyBorder="1" applyAlignment="1" applyProtection="1">
      <alignment horizontal="left" vertical="center" indent="1"/>
      <protection locked="0"/>
    </xf>
    <xf numFmtId="171" fontId="25" fillId="8" borderId="79" xfId="2" applyNumberFormat="1" applyFont="1" applyFill="1" applyBorder="1" applyAlignment="1" applyProtection="1">
      <alignment horizontal="right" vertical="center"/>
      <protection locked="0"/>
    </xf>
    <xf numFmtId="0" fontId="29" fillId="10" borderId="101" xfId="3" applyFont="1" applyFill="1" applyBorder="1" applyAlignment="1" applyProtection="1">
      <alignment horizontal="right" vertical="center" wrapText="1"/>
    </xf>
    <xf numFmtId="171" fontId="23" fillId="7" borderId="77" xfId="2" applyNumberFormat="1" applyFont="1" applyFill="1" applyBorder="1" applyAlignment="1" applyProtection="1">
      <alignment horizontal="right" vertical="center"/>
      <protection locked="0"/>
    </xf>
    <xf numFmtId="168" fontId="23" fillId="7" borderId="77" xfId="2" applyNumberFormat="1" applyFont="1" applyFill="1" applyBorder="1" applyAlignment="1" applyProtection="1">
      <alignment horizontal="right" vertical="center"/>
    </xf>
    <xf numFmtId="171" fontId="25" fillId="8" borderId="78" xfId="2" applyNumberFormat="1" applyFont="1" applyFill="1" applyBorder="1" applyAlignment="1" applyProtection="1">
      <alignment horizontal="right" vertical="center"/>
      <protection locked="0"/>
    </xf>
    <xf numFmtId="168" fontId="25" fillId="8" borderId="78" xfId="2" applyNumberFormat="1" applyFont="1" applyFill="1" applyBorder="1" applyAlignment="1" applyProtection="1">
      <alignment horizontal="right" vertical="center"/>
    </xf>
    <xf numFmtId="168" fontId="25" fillId="8" borderId="79" xfId="2" applyNumberFormat="1" applyFont="1" applyFill="1" applyBorder="1" applyAlignment="1" applyProtection="1">
      <alignment horizontal="right" vertical="center"/>
    </xf>
    <xf numFmtId="171" fontId="23" fillId="10" borderId="80" xfId="3" applyNumberFormat="1" applyFont="1" applyFill="1" applyBorder="1" applyAlignment="1" applyProtection="1">
      <alignment horizontal="right" vertical="center" wrapText="1"/>
      <protection locked="0"/>
    </xf>
    <xf numFmtId="168" fontId="23" fillId="10" borderId="80" xfId="3" applyNumberFormat="1" applyFont="1" applyFill="1" applyBorder="1" applyAlignment="1" applyProtection="1">
      <alignment horizontal="right" vertical="center" wrapText="1"/>
    </xf>
    <xf numFmtId="171" fontId="3" fillId="2" borderId="42" xfId="1" applyNumberFormat="1" applyFont="1" applyFill="1" applyBorder="1" applyAlignment="1" applyProtection="1">
      <alignment horizontal="right" vertical="center"/>
      <protection locked="0"/>
    </xf>
    <xf numFmtId="171" fontId="3" fillId="2" borderId="43" xfId="1" applyNumberFormat="1" applyFont="1" applyFill="1" applyBorder="1" applyAlignment="1" applyProtection="1">
      <alignment horizontal="right" vertical="center"/>
      <protection locked="0"/>
    </xf>
    <xf numFmtId="171" fontId="17" fillId="2" borderId="42" xfId="1" applyNumberFormat="1" applyFont="1" applyFill="1" applyBorder="1" applyAlignment="1" applyProtection="1">
      <alignment horizontal="right" vertical="center"/>
      <protection locked="0"/>
    </xf>
    <xf numFmtId="171" fontId="21" fillId="4" borderId="40" xfId="1" applyNumberFormat="1" applyFont="1" applyFill="1" applyBorder="1" applyAlignment="1" applyProtection="1">
      <alignment horizontal="right" vertical="center" wrapText="1"/>
      <protection locked="0"/>
    </xf>
    <xf numFmtId="171" fontId="21" fillId="6" borderId="39" xfId="1" applyNumberFormat="1" applyFont="1" applyFill="1" applyBorder="1" applyAlignment="1" applyProtection="1">
      <alignment horizontal="right" vertical="center"/>
      <protection locked="0"/>
    </xf>
    <xf numFmtId="171" fontId="17" fillId="2" borderId="92" xfId="1" applyNumberFormat="1" applyFont="1" applyFill="1" applyBorder="1" applyAlignment="1" applyProtection="1">
      <alignment horizontal="right" vertical="center"/>
      <protection locked="0"/>
    </xf>
    <xf numFmtId="168" fontId="17" fillId="2" borderId="92" xfId="1" applyNumberFormat="1" applyFont="1" applyFill="1" applyBorder="1" applyAlignment="1" applyProtection="1">
      <alignment horizontal="right" vertical="center"/>
      <protection locked="0"/>
    </xf>
    <xf numFmtId="171" fontId="21" fillId="6" borderId="93" xfId="1" applyNumberFormat="1" applyFont="1" applyFill="1" applyBorder="1" applyAlignment="1" applyProtection="1">
      <alignment horizontal="right" vertical="center"/>
      <protection locked="0"/>
    </xf>
    <xf numFmtId="171" fontId="21" fillId="6" borderId="98" xfId="1" applyNumberFormat="1" applyFont="1" applyFill="1" applyBorder="1" applyAlignment="1" applyProtection="1">
      <alignment horizontal="right" vertical="center"/>
      <protection locked="0"/>
    </xf>
    <xf numFmtId="2" fontId="3" fillId="2" borderId="0" xfId="1" applyNumberFormat="1" applyFont="1" applyFill="1" applyBorder="1" applyAlignment="1" applyProtection="1">
      <alignment vertical="center"/>
    </xf>
    <xf numFmtId="2" fontId="3" fillId="2" borderId="102" xfId="1" applyNumberFormat="1" applyFont="1" applyFill="1" applyBorder="1" applyAlignment="1" applyProtection="1">
      <alignment vertical="center"/>
    </xf>
  </cellXfs>
  <cellStyles count="4">
    <cellStyle name="Standaard" xfId="0" builtinId="0"/>
    <cellStyle name="Standaard 2" xfId="3"/>
    <cellStyle name="Valuta 2" xfId="2"/>
    <cellStyle name="Verklarende tekst" xfId="1" builtinId="53" customBuiltin="1"/>
  </cellStyles>
  <dxfs count="7"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  <dxf>
      <fill>
        <patternFill>
          <bgColor rgb="FFFF9999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A9D18E"/>
      <rgbColor rgb="FF808080"/>
      <rgbColor rgb="FF9999FF"/>
      <rgbColor rgb="FF993366"/>
      <rgbColor rgb="FFFFFFCC"/>
      <rgbColor rgb="FFDEEBF7"/>
      <rgbColor rgb="FF660066"/>
      <rgbColor rgb="FFFF8080"/>
      <rgbColor rgb="FF2F5597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DC3E6"/>
      <rgbColor rgb="FFFF9999"/>
      <rgbColor rgb="FFCC99FF"/>
      <rgbColor rgb="FFFFCC99"/>
      <rgbColor rgb="FF2E75B6"/>
      <rgbColor rgb="FF33CCCC"/>
      <rgbColor rgb="FF99CC00"/>
      <rgbColor rgb="FFFFCC00"/>
      <rgbColor rgb="FFFF9900"/>
      <rgbColor rgb="FFFF6600"/>
      <rgbColor rgb="FF336699"/>
      <rgbColor rgb="FF969696"/>
      <rgbColor rgb="FF003366"/>
      <rgbColor rgb="FF339966"/>
      <rgbColor rgb="FF003300"/>
      <rgbColor rgb="FF333300"/>
      <rgbColor rgb="FF993300"/>
      <rgbColor rgb="FF993366"/>
      <rgbColor rgb="FF1F4E7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99"/>
      <color rgb="FFFFCCCC"/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57000</xdr:colOff>
      <xdr:row>0</xdr:row>
      <xdr:rowOff>114300</xdr:rowOff>
    </xdr:from>
    <xdr:to>
      <xdr:col>9</xdr:col>
      <xdr:colOff>76200</xdr:colOff>
      <xdr:row>4</xdr:row>
      <xdr:rowOff>26202</xdr:rowOff>
    </xdr:to>
    <xdr:pic>
      <xdr:nvPicPr>
        <xdr:cNvPr id="2" name="Afbeelding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00350" y="114300"/>
          <a:ext cx="1809900" cy="71200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O41"/>
  <sheetViews>
    <sheetView showGridLines="0" tabSelected="1" topLeftCell="A7" zoomScaleNormal="100" workbookViewId="0">
      <selection activeCell="A40" sqref="A40"/>
    </sheetView>
  </sheetViews>
  <sheetFormatPr defaultRowHeight="15"/>
  <cols>
    <col min="1" max="1" width="12.140625" style="1" customWidth="1"/>
    <col min="2" max="2" width="9.5703125" style="1"/>
    <col min="3" max="5" width="13.140625" style="1"/>
    <col min="6" max="6" width="0.5703125" style="1"/>
    <col min="7" max="8" width="13.140625" style="1"/>
    <col min="9" max="9" width="0.5703125" style="1" customWidth="1"/>
    <col min="10" max="13" width="11.42578125" style="1"/>
    <col min="14" max="14" width="14" style="1"/>
    <col min="15" max="15" width="14.42578125" style="1"/>
    <col min="16" max="17" width="9" style="1"/>
    <col min="18" max="19" width="12.5703125" style="1"/>
    <col min="20" max="21" width="13.85546875" style="1"/>
    <col min="22" max="1025" width="9" style="1"/>
    <col min="1026" max="16384" width="9.140625" style="1"/>
  </cols>
  <sheetData>
    <row r="1" spans="1:15" ht="15.75" customHeight="1">
      <c r="B1" s="2"/>
      <c r="C1" s="2"/>
    </row>
    <row r="2" spans="1:15" ht="15.75" customHeight="1" thickBot="1">
      <c r="A2" s="3" t="s">
        <v>0</v>
      </c>
      <c r="B2" s="87" t="s">
        <v>43</v>
      </c>
      <c r="C2" s="140" t="s">
        <v>44</v>
      </c>
      <c r="D2" s="140"/>
      <c r="E2" s="140"/>
      <c r="F2" s="4"/>
    </row>
    <row r="3" spans="1:15" ht="15.75" customHeight="1" thickTop="1" thickBot="1">
      <c r="A3" s="130" t="s">
        <v>1</v>
      </c>
      <c r="B3" s="130"/>
      <c r="C3" s="131" t="s">
        <v>44</v>
      </c>
      <c r="D3" s="131"/>
      <c r="E3" s="131"/>
      <c r="F3" s="5"/>
    </row>
    <row r="4" spans="1:15" ht="15.75" customHeight="1" thickTop="1" thickBot="1">
      <c r="A4" s="130" t="s">
        <v>2</v>
      </c>
      <c r="B4" s="130"/>
      <c r="C4" s="131" t="s">
        <v>44</v>
      </c>
      <c r="D4" s="131"/>
      <c r="E4" s="131"/>
      <c r="F4" s="5"/>
    </row>
    <row r="5" spans="1:15" ht="15.75" customHeight="1" thickTop="1" thickBot="1">
      <c r="A5" s="130" t="s">
        <v>3</v>
      </c>
      <c r="B5" s="130"/>
      <c r="C5" s="131" t="s">
        <v>44</v>
      </c>
      <c r="D5" s="131"/>
      <c r="E5" s="131"/>
      <c r="F5" s="6"/>
      <c r="G5" s="7" t="s">
        <v>4</v>
      </c>
      <c r="H5" s="8">
        <v>42370</v>
      </c>
    </row>
    <row r="6" spans="1:15" ht="15.75" customHeight="1" thickTop="1">
      <c r="A6" s="81" t="s">
        <v>5</v>
      </c>
      <c r="B6" s="2"/>
      <c r="C6" s="9">
        <v>2020</v>
      </c>
      <c r="G6" s="2"/>
      <c r="J6" s="10"/>
      <c r="K6" s="10"/>
      <c r="L6" s="11"/>
    </row>
    <row r="7" spans="1:15" ht="10.5" customHeight="1" thickBot="1">
      <c r="A7" s="12"/>
      <c r="B7" s="13"/>
      <c r="C7" s="12"/>
      <c r="D7" s="12"/>
      <c r="E7" s="12"/>
      <c r="F7" s="12"/>
      <c r="G7" s="12"/>
      <c r="H7" s="12"/>
      <c r="I7" s="12"/>
      <c r="J7" s="10"/>
      <c r="K7" s="10"/>
      <c r="L7" s="11"/>
      <c r="M7" s="14"/>
      <c r="N7" s="14"/>
    </row>
    <row r="8" spans="1:15" s="16" customFormat="1" ht="9.75" customHeight="1" thickTop="1">
      <c r="A8" s="15"/>
      <c r="B8" s="15"/>
      <c r="C8" s="15"/>
      <c r="D8" s="15"/>
      <c r="E8" s="15"/>
      <c r="F8" s="15"/>
      <c r="G8" s="15"/>
      <c r="H8" s="15"/>
      <c r="I8" s="15"/>
      <c r="J8" s="10"/>
      <c r="K8" s="10"/>
      <c r="L8" s="11"/>
      <c r="M8" s="14"/>
      <c r="N8" s="14"/>
    </row>
    <row r="9" spans="1:15" ht="15.75">
      <c r="A9" s="81"/>
      <c r="B9" s="81"/>
      <c r="C9" s="81"/>
      <c r="D9" s="81"/>
      <c r="E9" s="81"/>
      <c r="F9" s="81"/>
      <c r="G9" s="81"/>
      <c r="H9" s="81"/>
      <c r="I9" s="81"/>
      <c r="J9" s="10"/>
      <c r="K9" s="10"/>
      <c r="L9" s="11"/>
      <c r="M9" s="14"/>
      <c r="N9" s="14"/>
      <c r="O9" s="14"/>
    </row>
    <row r="10" spans="1:15" ht="16.5" thickBot="1">
      <c r="A10" s="132" t="s">
        <v>6</v>
      </c>
      <c r="B10" s="132"/>
      <c r="C10" s="132"/>
      <c r="D10" s="132"/>
      <c r="E10" s="81"/>
      <c r="G10" s="133" t="s">
        <v>7</v>
      </c>
      <c r="H10" s="133"/>
      <c r="J10" s="10"/>
      <c r="K10" s="10"/>
      <c r="L10" s="11"/>
    </row>
    <row r="11" spans="1:15" ht="17.25" thickTop="1" thickBot="1">
      <c r="A11" s="17" t="s">
        <v>8</v>
      </c>
      <c r="B11" s="18"/>
      <c r="C11" s="19"/>
      <c r="D11" s="20"/>
      <c r="E11" s="81"/>
      <c r="G11" s="21"/>
      <c r="H11" s="22" t="s">
        <v>9</v>
      </c>
      <c r="J11" s="10"/>
    </row>
    <row r="12" spans="1:15" ht="16.5" thickBot="1">
      <c r="A12" s="23" t="s">
        <v>10</v>
      </c>
      <c r="B12" s="24"/>
      <c r="C12" s="24"/>
      <c r="D12" s="25"/>
      <c r="E12" s="81"/>
      <c r="J12" s="10"/>
      <c r="K12" s="10"/>
    </row>
    <row r="13" spans="1:15" ht="16.5" thickBot="1">
      <c r="A13" s="27" t="s">
        <v>11</v>
      </c>
      <c r="B13" s="23"/>
      <c r="C13" s="23"/>
      <c r="D13" s="28" t="e">
        <f>D11*1/D12</f>
        <v>#DIV/0!</v>
      </c>
      <c r="E13" s="81"/>
      <c r="G13" s="133" t="s">
        <v>51</v>
      </c>
      <c r="H13" s="133"/>
      <c r="J13" s="10"/>
      <c r="L13" s="11"/>
    </row>
    <row r="14" spans="1:15" ht="17.25" thickTop="1" thickBot="1">
      <c r="A14" s="29" t="s">
        <v>55</v>
      </c>
      <c r="B14" s="30"/>
      <c r="C14" s="30"/>
      <c r="D14" s="31" t="e">
        <f>ROUND(D13*0.012,2)</f>
        <v>#DIV/0!</v>
      </c>
      <c r="E14" s="81"/>
      <c r="G14" s="26" t="s">
        <v>46</v>
      </c>
      <c r="H14" s="21"/>
      <c r="J14" s="10"/>
      <c r="L14" s="32"/>
    </row>
    <row r="15" spans="1:15" ht="17.25" thickTop="1" thickBot="1">
      <c r="A15" s="33"/>
      <c r="B15" s="34"/>
      <c r="C15" s="34"/>
      <c r="D15" s="34"/>
      <c r="E15" s="100"/>
      <c r="G15" s="26" t="s">
        <v>47</v>
      </c>
      <c r="H15" s="21"/>
      <c r="J15" s="10"/>
      <c r="L15" s="32"/>
    </row>
    <row r="16" spans="1:15" ht="16.5" customHeight="1" thickTop="1" thickBot="1">
      <c r="A16" s="143" t="s">
        <v>12</v>
      </c>
      <c r="B16" s="144"/>
      <c r="C16" s="144"/>
      <c r="D16" s="144"/>
      <c r="E16" s="100"/>
      <c r="G16" s="26" t="s">
        <v>48</v>
      </c>
      <c r="H16" s="21"/>
      <c r="J16" s="10"/>
      <c r="L16" s="32"/>
      <c r="M16" s="35"/>
      <c r="N16" s="36"/>
    </row>
    <row r="17" spans="1:11" ht="21" customHeight="1" thickTop="1" thickBot="1">
      <c r="A17" s="136" t="s">
        <v>13</v>
      </c>
      <c r="B17" s="137"/>
      <c r="C17" s="134" t="s">
        <v>14</v>
      </c>
      <c r="D17" s="120" t="s">
        <v>15</v>
      </c>
      <c r="G17" s="26" t="s">
        <v>49</v>
      </c>
      <c r="H17" s="21"/>
      <c r="K17" s="32"/>
    </row>
    <row r="18" spans="1:11" ht="21" customHeight="1" thickTop="1" thickBot="1">
      <c r="A18" s="138"/>
      <c r="B18" s="139"/>
      <c r="C18" s="135"/>
      <c r="D18" s="121"/>
      <c r="G18" s="26" t="s">
        <v>50</v>
      </c>
      <c r="H18" s="21"/>
      <c r="K18" s="32"/>
    </row>
    <row r="19" spans="1:11" ht="15.75" thickBot="1">
      <c r="A19" s="128" t="s">
        <v>16</v>
      </c>
      <c r="B19" s="129"/>
      <c r="C19" s="37">
        <f>'01'!P39</f>
        <v>0</v>
      </c>
      <c r="D19" s="28" t="e">
        <f>ROUND(C19*$D$14,2)</f>
        <v>#DIV/0!</v>
      </c>
    </row>
    <row r="20" spans="1:11" ht="15.75" thickBot="1">
      <c r="A20" s="128" t="s">
        <v>17</v>
      </c>
      <c r="B20" s="129"/>
      <c r="C20" s="38">
        <f>'02'!P37</f>
        <v>0</v>
      </c>
      <c r="D20" s="28" t="e">
        <f t="shared" ref="D19:D30" si="0">ROUND(C20*$D$14,2)</f>
        <v>#DIV/0!</v>
      </c>
    </row>
    <row r="21" spans="1:11" ht="15.75" thickBot="1">
      <c r="A21" s="128" t="s">
        <v>18</v>
      </c>
      <c r="B21" s="129"/>
      <c r="C21" s="38">
        <f>'03'!P39</f>
        <v>0</v>
      </c>
      <c r="D21" s="28" t="e">
        <f t="shared" si="0"/>
        <v>#DIV/0!</v>
      </c>
    </row>
    <row r="22" spans="1:11" ht="15.75" thickBot="1">
      <c r="A22" s="128" t="s">
        <v>19</v>
      </c>
      <c r="B22" s="129"/>
      <c r="C22" s="38">
        <f>'04'!P38</f>
        <v>0</v>
      </c>
      <c r="D22" s="28" t="e">
        <f t="shared" si="0"/>
        <v>#DIV/0!</v>
      </c>
    </row>
    <row r="23" spans="1:11" ht="15.75" thickBot="1">
      <c r="A23" s="128" t="s">
        <v>20</v>
      </c>
      <c r="B23" s="129"/>
      <c r="C23" s="38">
        <f>'05'!P39</f>
        <v>0</v>
      </c>
      <c r="D23" s="28" t="e">
        <f t="shared" si="0"/>
        <v>#DIV/0!</v>
      </c>
    </row>
    <row r="24" spans="1:11" ht="15.75" thickBot="1">
      <c r="A24" s="128" t="s">
        <v>21</v>
      </c>
      <c r="B24" s="129"/>
      <c r="C24" s="38">
        <f>'06'!P38</f>
        <v>0</v>
      </c>
      <c r="D24" s="28" t="e">
        <f t="shared" si="0"/>
        <v>#DIV/0!</v>
      </c>
    </row>
    <row r="25" spans="1:11" ht="15.75" thickBot="1">
      <c r="A25" s="128" t="s">
        <v>22</v>
      </c>
      <c r="B25" s="129"/>
      <c r="C25" s="38">
        <f>'07'!P39</f>
        <v>0</v>
      </c>
      <c r="D25" s="28" t="e">
        <f t="shared" si="0"/>
        <v>#DIV/0!</v>
      </c>
    </row>
    <row r="26" spans="1:11" ht="15.75" thickBot="1">
      <c r="A26" s="128" t="s">
        <v>23</v>
      </c>
      <c r="B26" s="129"/>
      <c r="C26" s="38">
        <f>'08'!P39</f>
        <v>0</v>
      </c>
      <c r="D26" s="28" t="e">
        <f t="shared" si="0"/>
        <v>#DIV/0!</v>
      </c>
    </row>
    <row r="27" spans="1:11" ht="15.75" thickBot="1">
      <c r="A27" s="128" t="s">
        <v>24</v>
      </c>
      <c r="B27" s="129"/>
      <c r="C27" s="38">
        <f>'09'!P38</f>
        <v>0</v>
      </c>
      <c r="D27" s="28" t="e">
        <f t="shared" si="0"/>
        <v>#DIV/0!</v>
      </c>
    </row>
    <row r="28" spans="1:11" ht="15.75" thickBot="1">
      <c r="A28" s="128" t="s">
        <v>25</v>
      </c>
      <c r="B28" s="129"/>
      <c r="C28" s="38">
        <f>'10'!P39</f>
        <v>0</v>
      </c>
      <c r="D28" s="28" t="e">
        <f t="shared" si="0"/>
        <v>#DIV/0!</v>
      </c>
    </row>
    <row r="29" spans="1:11" ht="15.75" thickBot="1">
      <c r="A29" s="128" t="s">
        <v>26</v>
      </c>
      <c r="B29" s="129"/>
      <c r="C29" s="38">
        <f>'11'!P38</f>
        <v>0</v>
      </c>
      <c r="D29" s="28" t="e">
        <f t="shared" si="0"/>
        <v>#DIV/0!</v>
      </c>
    </row>
    <row r="30" spans="1:11" ht="15.75" thickBot="1">
      <c r="A30" s="145" t="s">
        <v>27</v>
      </c>
      <c r="B30" s="146"/>
      <c r="C30" s="39">
        <f>'12'!P39</f>
        <v>0</v>
      </c>
      <c r="D30" s="40" t="e">
        <f t="shared" si="0"/>
        <v>#DIV/0!</v>
      </c>
    </row>
    <row r="31" spans="1:11" s="43" customFormat="1" ht="19.5" customHeight="1" thickTop="1" thickBot="1">
      <c r="A31" s="141" t="s">
        <v>45</v>
      </c>
      <c r="B31" s="142"/>
      <c r="C31" s="41">
        <f>SUM(C19:C30)</f>
        <v>0</v>
      </c>
      <c r="D31" s="42" t="e">
        <f>SUM(D19:D30)</f>
        <v>#DIV/0!</v>
      </c>
      <c r="E31" s="1"/>
      <c r="F31" s="1"/>
      <c r="G31" s="1"/>
      <c r="H31" s="1"/>
    </row>
    <row r="32" spans="1:11">
      <c r="D32" s="2"/>
    </row>
    <row r="33" spans="1:11" ht="16.5" customHeight="1" thickBot="1">
      <c r="A33" s="109" t="s">
        <v>28</v>
      </c>
      <c r="B33" s="110"/>
      <c r="C33" s="111"/>
      <c r="G33" s="97"/>
      <c r="H33" s="97"/>
      <c r="I33" s="2"/>
      <c r="K33" s="36"/>
    </row>
    <row r="34" spans="1:11" ht="21" customHeight="1" thickTop="1" thickBot="1">
      <c r="A34" s="114" t="s">
        <v>42</v>
      </c>
      <c r="B34" s="115"/>
      <c r="C34" s="118" t="s">
        <v>15</v>
      </c>
      <c r="D34" s="97"/>
      <c r="E34" s="97"/>
      <c r="F34" s="97"/>
    </row>
    <row r="35" spans="1:11" ht="21" customHeight="1" thickTop="1" thickBot="1">
      <c r="A35" s="116"/>
      <c r="B35" s="117"/>
      <c r="C35" s="119"/>
      <c r="G35" s="98"/>
      <c r="H35" s="98"/>
    </row>
    <row r="36" spans="1:11" ht="16.5" thickTop="1" thickBot="1">
      <c r="A36" s="122" t="str">
        <f>IF(H5=DATE(2016,1,1),"Januari - Juni",IF(H5=DATE(2016,7,1),"Januari - Juni",IF(H5=DATE(2017,1,1),"Januari - Juni",IF(H5=DATE(2017,7,1),"Januari - Juni",IF(H5=DATE(2018,1,1),"Januari - Juni",IF(H5=DATE(2018,7,1),"Januari - Juni",IF(H5=DATE(2019,1,1),"Januari - Juni",IF(H5=DATE(2019,7,1),"Januari - Juni",IF(H5=DATE(2020,1,1),"Januari - Juni",IF(H5=DATE(2020,7,1),"Januari - Juni","Januari - Maart"))))))))))</f>
        <v>Januari - Juni</v>
      </c>
      <c r="B36" s="123"/>
      <c r="C36" s="86" t="e">
        <f>IF(A36="Januari - Maart",SUM(D19:D21),IF(A36="Januari - Juni",SUM(D19:D24),""))</f>
        <v>#DIV/0!</v>
      </c>
      <c r="D36" s="98"/>
      <c r="E36" s="98"/>
      <c r="F36" s="98"/>
      <c r="G36" s="98"/>
      <c r="H36" s="98"/>
      <c r="I36" s="44"/>
      <c r="J36" s="44"/>
    </row>
    <row r="37" spans="1:11" ht="15.75" thickBot="1">
      <c r="A37" s="124" t="str">
        <f>IF(A36="Januari - Juni","Juli - December","April - September")</f>
        <v>Juli - December</v>
      </c>
      <c r="B37" s="125"/>
      <c r="C37" s="86" t="e">
        <f>IF(A37="April - September",SUM(D22:D27),IF(A37="Juli - December",SUM(D25:D30),""))</f>
        <v>#DIV/0!</v>
      </c>
      <c r="D37" s="98"/>
      <c r="E37" s="98"/>
      <c r="F37" s="98"/>
      <c r="G37" s="2"/>
      <c r="H37" s="2"/>
      <c r="I37" s="44"/>
      <c r="J37" s="44"/>
    </row>
    <row r="38" spans="1:11" ht="15.75" thickBot="1">
      <c r="A38" s="126" t="str">
        <f>IF(A37="April - September","Oktober - December","")</f>
        <v/>
      </c>
      <c r="B38" s="127"/>
      <c r="C38" s="92" t="str">
        <f>IF(A38="Oktober - December",SUM(D28:D30),"")</f>
        <v/>
      </c>
      <c r="D38" s="2"/>
      <c r="E38" s="2"/>
      <c r="F38" s="2"/>
      <c r="G38" s="99"/>
      <c r="H38" s="99"/>
      <c r="J38" s="44"/>
    </row>
    <row r="39" spans="1:11" s="45" customFormat="1" ht="19.5" customHeight="1" thickTop="1" thickBot="1">
      <c r="A39" s="112" t="s">
        <v>45</v>
      </c>
      <c r="B39" s="113"/>
      <c r="C39" s="85" t="e">
        <f>SUM(C36:C38)</f>
        <v>#DIV/0!</v>
      </c>
      <c r="D39" s="99"/>
      <c r="E39" s="99"/>
      <c r="F39" s="99"/>
      <c r="G39" s="1"/>
      <c r="H39" s="2"/>
    </row>
    <row r="40" spans="1:11" ht="19.5" customHeight="1" thickBot="1">
      <c r="B40" s="84"/>
      <c r="C40" s="82"/>
      <c r="E40" s="2"/>
      <c r="I40" s="83"/>
    </row>
    <row r="41" spans="1:11" ht="15.75" thickTop="1"/>
  </sheetData>
  <mergeCells count="34">
    <mergeCell ref="A19:B19"/>
    <mergeCell ref="A20:B20"/>
    <mergeCell ref="A21:B21"/>
    <mergeCell ref="A22:B22"/>
    <mergeCell ref="A23:B23"/>
    <mergeCell ref="C2:E2"/>
    <mergeCell ref="A3:B3"/>
    <mergeCell ref="C3:E3"/>
    <mergeCell ref="A4:B4"/>
    <mergeCell ref="C4:E4"/>
    <mergeCell ref="A5:B5"/>
    <mergeCell ref="C5:E5"/>
    <mergeCell ref="A10:D10"/>
    <mergeCell ref="G10:H10"/>
    <mergeCell ref="C17:C18"/>
    <mergeCell ref="A17:B18"/>
    <mergeCell ref="A16:D16"/>
    <mergeCell ref="G13:H13"/>
    <mergeCell ref="A33:C33"/>
    <mergeCell ref="A39:B39"/>
    <mergeCell ref="A34:B35"/>
    <mergeCell ref="C34:C35"/>
    <mergeCell ref="D17:D18"/>
    <mergeCell ref="A36:B36"/>
    <mergeCell ref="A37:B37"/>
    <mergeCell ref="A38:B38"/>
    <mergeCell ref="A24:B24"/>
    <mergeCell ref="A25:B25"/>
    <mergeCell ref="A26:B26"/>
    <mergeCell ref="A27:B27"/>
    <mergeCell ref="A31:B31"/>
    <mergeCell ref="A29:B29"/>
    <mergeCell ref="A30:B30"/>
    <mergeCell ref="A28:B28"/>
  </mergeCells>
  <conditionalFormatting sqref="D11">
    <cfRule type="expression" dxfId="6" priority="16">
      <formula>LEN(TRIM(D11))=0</formula>
    </cfRule>
  </conditionalFormatting>
  <conditionalFormatting sqref="H5">
    <cfRule type="expression" dxfId="5" priority="11">
      <formula>LEN(TRIM(H5))=0</formula>
    </cfRule>
  </conditionalFormatting>
  <conditionalFormatting sqref="D12">
    <cfRule type="expression" dxfId="4" priority="6">
      <formula>LEN(TRIM(D12))=0</formula>
    </cfRule>
  </conditionalFormatting>
  <conditionalFormatting sqref="G11">
    <cfRule type="expression" dxfId="3" priority="5">
      <formula>LEN(TRIM(G11))=0</formula>
    </cfRule>
  </conditionalFormatting>
  <conditionalFormatting sqref="G14:G18">
    <cfRule type="expression" dxfId="2" priority="3">
      <formula>LEN(TRIM(G14))=0</formula>
    </cfRule>
  </conditionalFormatting>
  <conditionalFormatting sqref="H14">
    <cfRule type="expression" dxfId="1" priority="2">
      <formula>LEN(TRIM(H14))=0</formula>
    </cfRule>
  </conditionalFormatting>
  <conditionalFormatting sqref="H15:H18">
    <cfRule type="expression" dxfId="0" priority="1">
      <formula>LEN(TRIM(H15))=0</formula>
    </cfRule>
  </conditionalFormatting>
  <dataValidations count="1">
    <dataValidation type="list" allowBlank="1" showInputMessage="1" showErrorMessage="1" sqref="H5">
      <formula1>"1/01/2016,1/04/2016,1/07/2016,1/10/2016,1/01/2017,1/04/2017,1/07/2017,1/10/2017,1/01/2018,1/04/2018,1/07/2018,1/10/2018,1/01/2019,1/04/2019,1/07/2019,1/10/2019,1/01/2020,1/04/2020,1/07/2020,1/10/2020"</formula1>
      <formula2>0</formula2>
    </dataValidation>
  </dataValidations>
  <pageMargins left="0.70833333333333304" right="0.70833333333333304" top="0.74791666666666701" bottom="0.74791666666666701" header="0.51180555555555496" footer="0.51180555555555496"/>
  <pageSetup paperSize="9" scale="87" firstPageNumber="0" orientation="portrait" verticalDpi="0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="85" zoomScaleNormal="85" workbookViewId="0">
      <selection activeCell="P38" sqref="P38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710937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1">
        <v>44075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75"/>
      <c r="P7" s="70">
        <f t="shared" ref="P7:P36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44076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6" si="1">A8+1</f>
        <v>44077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44078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0">
        <f t="shared" si="1"/>
        <v>44079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76"/>
      <c r="P11" s="71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0">
        <f t="shared" si="1"/>
        <v>44080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76"/>
      <c r="P12" s="71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44081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44082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44083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44084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44085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0">
        <f t="shared" si="1"/>
        <v>44086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76"/>
      <c r="P18" s="71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0">
        <f t="shared" si="1"/>
        <v>44087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76"/>
      <c r="P19" s="71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44088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44089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44090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44091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44092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0">
        <f t="shared" si="1"/>
        <v>44093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76"/>
      <c r="P25" s="71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0">
        <f t="shared" si="1"/>
        <v>44094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76"/>
      <c r="P26" s="71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1">
        <f t="shared" si="1"/>
        <v>44095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5"/>
      <c r="P27" s="7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44096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44097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44098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44099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0">
        <f t="shared" si="1"/>
        <v>44100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76"/>
      <c r="P32" s="71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0">
        <f t="shared" si="1"/>
        <v>44101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76"/>
      <c r="P33" s="71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44102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44103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44104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8" t="s">
        <v>32</v>
      </c>
      <c r="B38" s="59"/>
      <c r="C38" s="59"/>
      <c r="D38" s="59"/>
      <c r="E38" s="59"/>
      <c r="F38" s="46"/>
      <c r="G38" s="46"/>
      <c r="H38" s="46"/>
      <c r="I38" s="46"/>
      <c r="J38" s="46"/>
      <c r="K38" s="46"/>
      <c r="L38" s="73" t="s">
        <v>32</v>
      </c>
      <c r="M38" s="147"/>
      <c r="N38" s="148"/>
      <c r="O38" s="107" t="s">
        <v>33</v>
      </c>
      <c r="P38" s="61">
        <f>SUM(P6:P36)</f>
        <v>0</v>
      </c>
    </row>
    <row r="39" spans="1:1028" ht="15" customHeight="1">
      <c r="A39" s="62" t="str">
        <f>C3</f>
        <v>Naam</v>
      </c>
      <c r="B39" s="55"/>
      <c r="C39" s="63"/>
      <c r="D39" s="63"/>
      <c r="E39" s="63"/>
      <c r="F39"/>
      <c r="G39"/>
      <c r="H39"/>
      <c r="I39"/>
      <c r="J39"/>
      <c r="K39"/>
      <c r="L39" s="74" t="str">
        <f>C4</f>
        <v>Naam</v>
      </c>
      <c r="M39" s="147"/>
      <c r="N39" s="148"/>
      <c r="O39" s="108"/>
      <c r="P39" s="183"/>
      <c r="R39" s="2"/>
    </row>
    <row r="40" spans="1:1028" ht="15" customHeight="1">
      <c r="A40" s="75"/>
      <c r="B40" s="55"/>
      <c r="C40" s="63"/>
      <c r="D40" s="63"/>
      <c r="E40" s="63"/>
      <c r="F40" s="63"/>
      <c r="G40" s="63"/>
      <c r="H40" s="63"/>
      <c r="I40" s="63"/>
      <c r="J40" s="63"/>
      <c r="K40" s="63"/>
      <c r="L40" s="66"/>
      <c r="M40" s="147"/>
      <c r="N40" s="148"/>
      <c r="O40" s="108"/>
      <c r="P40" s="182"/>
    </row>
    <row r="41" spans="1:1028" ht="15.75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</row>
    <row r="42" spans="1:1028">
      <c r="A42" s="76"/>
      <c r="B42" s="158"/>
      <c r="C42" s="158"/>
      <c r="D42" s="158"/>
      <c r="E42" s="158"/>
      <c r="F42" s="158"/>
      <c r="G42" s="158"/>
      <c r="H42" s="158"/>
      <c r="I42" s="158"/>
      <c r="J42" s="158"/>
      <c r="K42" s="158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>
      <selection activeCell="P39" sqref="P39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1">
        <v>44105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75"/>
      <c r="P7" s="70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44106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0">
        <f t="shared" ref="A9:A37" si="1">A8+1</f>
        <v>44107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76"/>
      <c r="P9" s="71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0">
        <f t="shared" si="1"/>
        <v>44108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76"/>
      <c r="P10" s="71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44109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44110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44111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44112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44113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0">
        <f t="shared" si="1"/>
        <v>44114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76"/>
      <c r="P16" s="71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0">
        <f t="shared" si="1"/>
        <v>44115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76"/>
      <c r="P17" s="71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44116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44117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44118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44119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44120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0">
        <f t="shared" si="1"/>
        <v>44121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76"/>
      <c r="P23" s="71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0">
        <f t="shared" si="1"/>
        <v>44122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76"/>
      <c r="P24" s="71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44123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44124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1">
        <f t="shared" si="1"/>
        <v>44125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5"/>
      <c r="P27" s="7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44126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44127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0">
        <f t="shared" si="1"/>
        <v>44128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76"/>
      <c r="P30" s="71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0">
        <f t="shared" si="1"/>
        <v>44129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76"/>
      <c r="P31" s="71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44130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44131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44132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44133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44134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0">
        <f t="shared" si="1"/>
        <v>44135</v>
      </c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76"/>
      <c r="P37" s="71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R40" s="2"/>
    </row>
    <row r="41" spans="1:1028" ht="15" customHeight="1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</row>
    <row r="42" spans="1:1028" ht="15.75">
      <c r="A42" s="75"/>
      <c r="B42" s="55"/>
      <c r="C42" s="63"/>
      <c r="D42" s="63"/>
      <c r="E42" s="63"/>
      <c r="F42" s="63"/>
      <c r="G42" s="63"/>
      <c r="H42" s="63"/>
      <c r="I42" s="63"/>
      <c r="J42" s="63"/>
      <c r="K42" s="63"/>
    </row>
    <row r="43" spans="1:1028">
      <c r="A43" s="76"/>
      <c r="B43" s="158"/>
      <c r="C43" s="158"/>
      <c r="D43" s="158"/>
      <c r="E43" s="158"/>
      <c r="F43" s="158"/>
      <c r="G43" s="158"/>
      <c r="H43" s="158"/>
      <c r="I43" s="158"/>
      <c r="J43" s="158"/>
      <c r="K43" s="158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6"/>
  <sheetViews>
    <sheetView showGridLines="0" zoomScale="85" zoomScaleNormal="85" workbookViewId="0">
      <selection activeCell="R6" sqref="R6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4.8554687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3">
        <v>44136</v>
      </c>
      <c r="B7" s="159" t="s">
        <v>39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77"/>
      <c r="P7" s="72">
        <f t="shared" ref="P7:P36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5">
        <f>A7+1</f>
        <v>44137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6" si="1">A8+1</f>
        <v>44138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44139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44140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44141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0">
        <f t="shared" si="1"/>
        <v>44142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76"/>
      <c r="P13" s="71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0">
        <f t="shared" si="1"/>
        <v>44143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76"/>
      <c r="P14" s="71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44144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44145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6">
        <f t="shared" si="1"/>
        <v>44146</v>
      </c>
      <c r="B17" s="159" t="s">
        <v>40</v>
      </c>
      <c r="C17" s="159"/>
      <c r="D17" s="159"/>
      <c r="E17" s="159"/>
      <c r="F17" s="159"/>
      <c r="G17" s="159"/>
      <c r="H17" s="159"/>
      <c r="I17" s="159"/>
      <c r="J17" s="159"/>
      <c r="K17" s="159"/>
      <c r="L17" s="159">
        <v>1</v>
      </c>
      <c r="M17" s="159">
        <v>1</v>
      </c>
      <c r="N17" s="159">
        <v>1</v>
      </c>
      <c r="O17" s="177"/>
      <c r="P17" s="72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44147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44148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0">
        <f t="shared" si="1"/>
        <v>44149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76"/>
      <c r="P20" s="71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0">
        <f t="shared" si="1"/>
        <v>44150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76"/>
      <c r="P21" s="71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44151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44152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44153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44154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44155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0">
        <f t="shared" si="1"/>
        <v>44156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76"/>
      <c r="P27" s="71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0">
        <f t="shared" si="1"/>
        <v>44157</v>
      </c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76"/>
      <c r="P28" s="71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44158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44159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44160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44161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44162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0">
        <f t="shared" si="1"/>
        <v>44163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76"/>
      <c r="P34" s="71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0">
        <f t="shared" si="1"/>
        <v>44164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76"/>
      <c r="P35" s="71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44165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8" t="s">
        <v>32</v>
      </c>
      <c r="B38" s="59"/>
      <c r="C38" s="59"/>
      <c r="D38" s="59"/>
      <c r="E38" s="59"/>
      <c r="F38" s="46"/>
      <c r="G38" s="46"/>
      <c r="H38" s="46"/>
      <c r="I38" s="46"/>
      <c r="J38" s="46"/>
      <c r="K38" s="46"/>
      <c r="L38" s="73" t="s">
        <v>32</v>
      </c>
      <c r="M38" s="147"/>
      <c r="N38" s="148"/>
      <c r="O38" s="107" t="s">
        <v>33</v>
      </c>
      <c r="P38" s="61">
        <f>SUM(P6:P36)</f>
        <v>0</v>
      </c>
    </row>
    <row r="39" spans="1:1028" ht="15" customHeight="1">
      <c r="A39" s="62" t="str">
        <f>C3</f>
        <v>Naam</v>
      </c>
      <c r="B39" s="55"/>
      <c r="C39" s="63"/>
      <c r="D39" s="63"/>
      <c r="E39" s="63"/>
      <c r="F39"/>
      <c r="G39"/>
      <c r="H39"/>
      <c r="I39"/>
      <c r="J39"/>
      <c r="K39"/>
      <c r="L39" s="74" t="str">
        <f>C4</f>
        <v>Naam</v>
      </c>
      <c r="M39" s="147"/>
      <c r="N39" s="148"/>
      <c r="O39" s="108"/>
      <c r="P39" s="183"/>
      <c r="R39" s="2"/>
      <c r="S39"/>
    </row>
    <row r="40" spans="1:1028" ht="15" customHeight="1">
      <c r="A40" s="75"/>
      <c r="B40" s="55"/>
      <c r="C40" s="63"/>
      <c r="D40" s="63"/>
      <c r="E40" s="63"/>
      <c r="F40" s="63"/>
      <c r="G40" s="63"/>
      <c r="H40" s="63"/>
      <c r="I40" s="63"/>
      <c r="J40" s="63"/>
      <c r="K40" s="63"/>
      <c r="L40" s="66"/>
      <c r="M40" s="147"/>
      <c r="N40" s="148"/>
      <c r="O40" s="108"/>
      <c r="P40" s="182"/>
      <c r="R40"/>
      <c r="S40"/>
    </row>
    <row r="41" spans="1:1028">
      <c r="A41"/>
      <c r="B41" s="55"/>
      <c r="C41" s="63"/>
      <c r="D41" s="63"/>
      <c r="E41" s="63"/>
      <c r="F41" s="63"/>
      <c r="G41" s="63"/>
      <c r="H41" s="63"/>
      <c r="I41" s="63"/>
      <c r="J41" s="63"/>
      <c r="K41" s="63"/>
      <c r="R41"/>
      <c r="S41"/>
    </row>
    <row r="42" spans="1:1028">
      <c r="A42" s="76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R42"/>
      <c r="S42"/>
    </row>
    <row r="43" spans="1:1028">
      <c r="A43" s="2"/>
      <c r="B43" s="46"/>
      <c r="R43"/>
      <c r="S43"/>
    </row>
    <row r="44" spans="1:1028">
      <c r="A44" s="2"/>
      <c r="B44" s="46"/>
      <c r="R44"/>
      <c r="S44"/>
    </row>
    <row r="45" spans="1:1028" ht="21">
      <c r="A45" s="2"/>
      <c r="B45" s="46"/>
      <c r="R45" s="78"/>
      <c r="S45" s="2"/>
    </row>
    <row r="46" spans="1:1028" ht="21">
      <c r="A46" s="2"/>
      <c r="B46" s="46"/>
      <c r="R46" s="79"/>
      <c r="S46" s="2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opLeftCell="A4" zoomScale="85" zoomScaleNormal="85" workbookViewId="0">
      <selection activeCell="S15" sqref="S15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1">
        <v>44166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>
        <v>1</v>
      </c>
      <c r="M7" s="149">
        <v>1</v>
      </c>
      <c r="N7" s="149">
        <v>1</v>
      </c>
      <c r="O7" s="175"/>
      <c r="P7" s="70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44167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>
        <v>1</v>
      </c>
      <c r="M8" s="149">
        <v>1</v>
      </c>
      <c r="N8" s="149">
        <v>1</v>
      </c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7" si="1">A8+1</f>
        <v>44168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44169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0">
        <f t="shared" si="1"/>
        <v>44170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76"/>
      <c r="P11" s="71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0">
        <f t="shared" si="1"/>
        <v>44171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76"/>
      <c r="P12" s="71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44172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44173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>
        <v>1</v>
      </c>
      <c r="M14" s="149">
        <v>1</v>
      </c>
      <c r="N14" s="149">
        <v>1</v>
      </c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44174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>
        <v>1</v>
      </c>
      <c r="M15" s="149">
        <v>1</v>
      </c>
      <c r="N15" s="149">
        <v>1</v>
      </c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44175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44176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0">
        <f t="shared" si="1"/>
        <v>44177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>
        <v>1</v>
      </c>
      <c r="M18" s="150">
        <v>1</v>
      </c>
      <c r="N18" s="150">
        <v>1</v>
      </c>
      <c r="O18" s="176"/>
      <c r="P18" s="71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0">
        <f t="shared" si="1"/>
        <v>44178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>
        <v>1</v>
      </c>
      <c r="M19" s="150">
        <v>1</v>
      </c>
      <c r="N19" s="150">
        <v>1</v>
      </c>
      <c r="O19" s="176"/>
      <c r="P19" s="71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44179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>
        <v>1</v>
      </c>
      <c r="M20" s="149">
        <v>1</v>
      </c>
      <c r="N20" s="149">
        <v>1</v>
      </c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44180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>
        <v>1</v>
      </c>
      <c r="M21" s="149">
        <v>1</v>
      </c>
      <c r="N21" s="149">
        <v>1</v>
      </c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44181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>
        <v>1</v>
      </c>
      <c r="M22" s="149">
        <v>1</v>
      </c>
      <c r="N22" s="149">
        <v>1</v>
      </c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44182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44183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0">
        <f t="shared" si="1"/>
        <v>44184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>
        <v>1</v>
      </c>
      <c r="M25" s="150">
        <v>1</v>
      </c>
      <c r="N25" s="150">
        <v>1</v>
      </c>
      <c r="O25" s="176"/>
      <c r="P25" s="71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0">
        <f t="shared" si="1"/>
        <v>44185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76"/>
      <c r="P26" s="71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1">
        <f t="shared" si="1"/>
        <v>44186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5"/>
      <c r="P27" s="7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44187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44188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>
        <v>1</v>
      </c>
      <c r="M29" s="149">
        <v>1</v>
      </c>
      <c r="N29" s="149">
        <v>1</v>
      </c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89">
        <f t="shared" si="1"/>
        <v>44189</v>
      </c>
      <c r="B30" s="163"/>
      <c r="C30" s="163"/>
      <c r="D30" s="163"/>
      <c r="E30" s="163"/>
      <c r="F30" s="163"/>
      <c r="G30" s="163"/>
      <c r="H30" s="163"/>
      <c r="I30" s="163"/>
      <c r="J30" s="163"/>
      <c r="K30" s="163"/>
      <c r="L30" s="163"/>
      <c r="M30" s="163"/>
      <c r="N30" s="163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104">
        <f t="shared" si="1"/>
        <v>44190</v>
      </c>
      <c r="B31" s="162" t="s">
        <v>41</v>
      </c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O31" s="181"/>
      <c r="P31" s="106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0">
        <f t="shared" si="1"/>
        <v>44191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>
        <v>1</v>
      </c>
      <c r="M32" s="150">
        <v>1</v>
      </c>
      <c r="N32" s="150">
        <v>1</v>
      </c>
      <c r="O32" s="176"/>
      <c r="P32" s="71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0">
        <f t="shared" si="1"/>
        <v>44192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>
        <v>1</v>
      </c>
      <c r="M33" s="150">
        <v>1</v>
      </c>
      <c r="N33" s="150">
        <v>1</v>
      </c>
      <c r="O33" s="176"/>
      <c r="P33" s="71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44193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>
        <v>1</v>
      </c>
      <c r="M34" s="149">
        <v>1</v>
      </c>
      <c r="N34" s="149">
        <v>1</v>
      </c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44194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>
        <v>1</v>
      </c>
      <c r="M35" s="149">
        <v>1</v>
      </c>
      <c r="N35" s="149">
        <v>1</v>
      </c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44195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>
        <v>1</v>
      </c>
      <c r="M36" s="149">
        <v>1</v>
      </c>
      <c r="N36" s="149">
        <v>1</v>
      </c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1">
        <f t="shared" si="1"/>
        <v>44196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76"/>
      <c r="P37" s="71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R40" s="2"/>
    </row>
    <row r="41" spans="1:1028" ht="15" customHeight="1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</row>
    <row r="42" spans="1:1028" ht="15.75">
      <c r="A42" s="75"/>
      <c r="B42" s="55"/>
      <c r="C42" s="63"/>
      <c r="D42" s="63"/>
      <c r="E42" s="63"/>
      <c r="F42" s="63"/>
      <c r="G42" s="63"/>
      <c r="H42" s="63"/>
      <c r="I42" s="63"/>
      <c r="J42" s="63"/>
      <c r="K42" s="63"/>
    </row>
    <row r="43" spans="1:1028">
      <c r="A43" s="76"/>
      <c r="B43" s="67"/>
      <c r="C43" s="67"/>
      <c r="D43" s="67"/>
      <c r="E43" s="67"/>
      <c r="F43" s="67"/>
      <c r="G43" s="67"/>
      <c r="H43" s="67"/>
      <c r="I43" s="67"/>
      <c r="J43" s="67"/>
      <c r="K43" s="67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="85" zoomScaleNormal="85" workbookViewId="0">
      <selection activeCell="O9" sqref="O9:O22"/>
    </sheetView>
  </sheetViews>
  <sheetFormatPr defaultRowHeight="15"/>
  <cols>
    <col min="1" max="6" width="12.5703125" style="1"/>
    <col min="7" max="10" width="9.140625" style="1"/>
    <col min="11" max="12" width="12.5703125" style="1"/>
    <col min="13" max="20" width="12.5703125" style="46"/>
    <col min="21" max="1029" width="9" style="1"/>
  </cols>
  <sheetData>
    <row r="1" spans="1:1028" ht="20.25" customHeight="1">
      <c r="A1" s="47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G1" s="46"/>
      <c r="H1" s="46"/>
      <c r="I1" s="46"/>
      <c r="J1" s="46"/>
      <c r="K1" s="46"/>
      <c r="L1"/>
      <c r="M1"/>
      <c r="N1"/>
      <c r="O1"/>
      <c r="P1" s="1"/>
      <c r="Q1" s="1"/>
      <c r="R1" s="1"/>
      <c r="S1" s="1"/>
      <c r="T1" s="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G2" s="46"/>
      <c r="H2" s="46"/>
      <c r="I2" s="46"/>
      <c r="J2" s="46"/>
      <c r="K2" s="46"/>
      <c r="L2"/>
      <c r="M2"/>
      <c r="N2"/>
      <c r="O2"/>
      <c r="P2" s="1"/>
      <c r="Q2" s="1"/>
      <c r="R2" s="1"/>
      <c r="S2" s="1"/>
      <c r="T2" s="1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47" t="s">
        <v>2</v>
      </c>
      <c r="B3" s="49"/>
      <c r="C3" s="152" t="str">
        <f>'2020'!C4:F4</f>
        <v>Naam</v>
      </c>
      <c r="D3" s="152"/>
      <c r="E3" s="152"/>
      <c r="F3" s="152"/>
      <c r="G3" s="46"/>
      <c r="H3" s="46"/>
      <c r="I3" s="46"/>
      <c r="J3" s="46"/>
      <c r="K3" s="46"/>
      <c r="L3" s="2"/>
      <c r="M3" s="1"/>
      <c r="N3" s="50"/>
      <c r="O3" s="1"/>
      <c r="P3" s="2"/>
      <c r="Q3" s="1"/>
      <c r="R3" s="1"/>
      <c r="S3" s="1"/>
      <c r="T3" s="1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47" t="s">
        <v>3</v>
      </c>
      <c r="B4" s="49"/>
      <c r="C4" s="152" t="str">
        <f>'2020'!C5:F5</f>
        <v>Naam</v>
      </c>
      <c r="D4" s="152"/>
      <c r="E4" s="152"/>
      <c r="F4" s="152"/>
      <c r="G4" s="46"/>
      <c r="H4" s="46"/>
      <c r="I4" s="46"/>
      <c r="J4" s="46"/>
      <c r="K4" s="46"/>
      <c r="L4" s="2"/>
      <c r="M4" s="151"/>
      <c r="N4" s="151"/>
      <c r="O4" s="151"/>
      <c r="P4" s="151"/>
      <c r="Q4" s="1"/>
      <c r="R4" s="1"/>
      <c r="S4" s="1"/>
      <c r="T4" s="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 ht="15" customHeight="1">
      <c r="A7" s="94">
        <v>43831</v>
      </c>
      <c r="B7" s="155" t="s">
        <v>31</v>
      </c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66"/>
      <c r="P7" s="167">
        <f>O7*24</f>
        <v>0</v>
      </c>
      <c r="Q7" s="1"/>
      <c r="R7" s="1"/>
      <c r="S7" s="1"/>
      <c r="T7" s="1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91">
        <f>A7+1</f>
        <v>43832</v>
      </c>
      <c r="B8" s="156"/>
      <c r="C8" s="157"/>
      <c r="D8" s="157"/>
      <c r="E8" s="157"/>
      <c r="F8" s="157"/>
      <c r="G8" s="157"/>
      <c r="H8" s="157"/>
      <c r="I8" s="157"/>
      <c r="J8" s="157"/>
      <c r="K8" s="157"/>
      <c r="L8" s="157"/>
      <c r="M8" s="157"/>
      <c r="N8" s="157"/>
      <c r="O8" s="168"/>
      <c r="P8" s="169">
        <f t="shared" ref="P8:P37" si="0">O8*24</f>
        <v>0</v>
      </c>
      <c r="Q8" s="1"/>
      <c r="R8" s="1"/>
      <c r="S8" s="1"/>
      <c r="T8" s="1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91">
        <f t="shared" ref="A9:A37" si="1">A8+1</f>
        <v>43833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64"/>
      <c r="P9" s="170">
        <f t="shared" si="0"/>
        <v>0</v>
      </c>
      <c r="Q9" s="1"/>
      <c r="R9" s="1"/>
      <c r="S9" s="1"/>
      <c r="T9" s="1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90">
        <f t="shared" si="1"/>
        <v>43834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71"/>
      <c r="P10" s="172">
        <f t="shared" si="0"/>
        <v>0</v>
      </c>
      <c r="Q10" s="1"/>
      <c r="R10" s="1"/>
      <c r="S10" s="1"/>
      <c r="T10" s="1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90">
        <f t="shared" si="1"/>
        <v>43835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71"/>
      <c r="P11" s="172">
        <f t="shared" si="0"/>
        <v>0</v>
      </c>
      <c r="Q11" s="1"/>
      <c r="R11" s="1"/>
      <c r="S11" s="1"/>
      <c r="T11" s="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91">
        <f t="shared" si="1"/>
        <v>43836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64"/>
      <c r="P12" s="170">
        <f t="shared" si="0"/>
        <v>0</v>
      </c>
      <c r="Q12" s="1"/>
      <c r="R12" s="1"/>
      <c r="S12" s="1"/>
      <c r="T12" s="1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91">
        <f t="shared" si="1"/>
        <v>43837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64"/>
      <c r="P13" s="170">
        <f t="shared" si="0"/>
        <v>0</v>
      </c>
      <c r="Q13" s="1"/>
      <c r="R13" s="1"/>
      <c r="S13" s="1"/>
      <c r="T13" s="1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91">
        <f t="shared" si="1"/>
        <v>43838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64"/>
      <c r="P14" s="170">
        <f t="shared" si="0"/>
        <v>0</v>
      </c>
      <c r="Q14" s="1"/>
      <c r="R14" s="1"/>
      <c r="S14" s="1"/>
      <c r="T14" s="1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91">
        <f t="shared" si="1"/>
        <v>43839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68"/>
      <c r="P15" s="169">
        <f t="shared" si="0"/>
        <v>0</v>
      </c>
      <c r="Q15" s="1"/>
      <c r="R15" s="1"/>
      <c r="S15" s="1"/>
      <c r="T15" s="1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91">
        <f t="shared" si="1"/>
        <v>43840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64"/>
      <c r="P16" s="170">
        <f t="shared" si="0"/>
        <v>0</v>
      </c>
      <c r="Q16" s="1"/>
      <c r="R16" s="1"/>
      <c r="S16" s="1"/>
      <c r="T16" s="1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90">
        <f t="shared" si="1"/>
        <v>43841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71"/>
      <c r="P17" s="172">
        <f t="shared" si="0"/>
        <v>0</v>
      </c>
      <c r="Q17" s="1"/>
      <c r="R17" s="1"/>
      <c r="S17" s="1"/>
      <c r="T17" s="1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90">
        <f t="shared" si="1"/>
        <v>43842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71"/>
      <c r="P18" s="172">
        <f t="shared" si="0"/>
        <v>0</v>
      </c>
      <c r="Q18" s="1"/>
      <c r="R18" s="1"/>
      <c r="S18" s="1"/>
      <c r="T18" s="1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91">
        <f t="shared" si="1"/>
        <v>43843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64"/>
      <c r="P19" s="170">
        <f t="shared" si="0"/>
        <v>0</v>
      </c>
      <c r="Q19" s="1"/>
      <c r="R19" s="1"/>
      <c r="S19" s="1"/>
      <c r="T19" s="1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91">
        <f t="shared" si="1"/>
        <v>43844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64"/>
      <c r="P20" s="170">
        <f t="shared" si="0"/>
        <v>0</v>
      </c>
      <c r="Q20" s="1"/>
      <c r="R20" s="1"/>
      <c r="S20" s="1"/>
      <c r="T20" s="1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91">
        <f t="shared" si="1"/>
        <v>43845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64"/>
      <c r="P21" s="170">
        <f t="shared" si="0"/>
        <v>0</v>
      </c>
      <c r="Q21" s="1"/>
      <c r="R21" s="1"/>
      <c r="S21" s="1"/>
      <c r="T21" s="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91">
        <f t="shared" si="1"/>
        <v>43846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68"/>
      <c r="P22" s="169">
        <f t="shared" si="0"/>
        <v>0</v>
      </c>
      <c r="Q22" s="1"/>
      <c r="R22" s="1"/>
      <c r="S22" s="1"/>
      <c r="T22" s="1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91">
        <f t="shared" si="1"/>
        <v>43847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64"/>
      <c r="P23" s="170">
        <f t="shared" si="0"/>
        <v>0</v>
      </c>
      <c r="Q23" s="1"/>
      <c r="R23" s="1"/>
      <c r="S23" s="1"/>
      <c r="T23" s="1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90">
        <f t="shared" si="1"/>
        <v>43848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71"/>
      <c r="P24" s="172">
        <f t="shared" si="0"/>
        <v>0</v>
      </c>
      <c r="Q24" s="1"/>
      <c r="R24" s="1"/>
      <c r="S24" s="1"/>
      <c r="T24" s="1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90">
        <f t="shared" si="1"/>
        <v>43849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71"/>
      <c r="P25" s="172">
        <f t="shared" si="0"/>
        <v>0</v>
      </c>
      <c r="Q25" s="1"/>
      <c r="R25" s="1"/>
      <c r="S25" s="1"/>
      <c r="T25" s="1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91">
        <f t="shared" si="1"/>
        <v>43850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64"/>
      <c r="P26" s="170">
        <f t="shared" si="0"/>
        <v>0</v>
      </c>
      <c r="Q26" s="1"/>
      <c r="R26" s="1"/>
      <c r="S26" s="1"/>
      <c r="T26" s="1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91">
        <f t="shared" si="1"/>
        <v>43851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64"/>
      <c r="P27" s="170">
        <f t="shared" si="0"/>
        <v>0</v>
      </c>
      <c r="Q27" s="1"/>
      <c r="R27" s="1"/>
      <c r="S27" s="1"/>
      <c r="T27" s="1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91">
        <f t="shared" si="1"/>
        <v>43852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64"/>
      <c r="P28" s="170">
        <f t="shared" si="0"/>
        <v>0</v>
      </c>
      <c r="Q28" s="1"/>
      <c r="R28" s="1"/>
      <c r="S28" s="1"/>
      <c r="T28" s="1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91">
        <f t="shared" si="1"/>
        <v>43853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68"/>
      <c r="P29" s="169">
        <f t="shared" si="0"/>
        <v>0</v>
      </c>
      <c r="Q29" s="1"/>
      <c r="R29" s="1"/>
      <c r="S29" s="1"/>
      <c r="T29" s="1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91">
        <f t="shared" si="1"/>
        <v>43854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64"/>
      <c r="P30" s="170">
        <f t="shared" si="0"/>
        <v>0</v>
      </c>
      <c r="Q30" s="1"/>
      <c r="R30" s="1"/>
      <c r="S30" s="1"/>
      <c r="T30" s="1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90">
        <f t="shared" si="1"/>
        <v>43855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71"/>
      <c r="P31" s="172">
        <f t="shared" si="0"/>
        <v>0</v>
      </c>
      <c r="Q31" s="1"/>
      <c r="R31" s="1"/>
      <c r="S31" s="1"/>
      <c r="T31" s="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90">
        <f t="shared" si="1"/>
        <v>43856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71"/>
      <c r="P32" s="172">
        <f t="shared" si="0"/>
        <v>0</v>
      </c>
      <c r="Q32" s="1"/>
      <c r="R32" s="1"/>
      <c r="S32" s="1"/>
      <c r="T32" s="1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91">
        <f t="shared" si="1"/>
        <v>43857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64"/>
      <c r="P33" s="170">
        <f t="shared" si="0"/>
        <v>0</v>
      </c>
      <c r="Q33" s="1"/>
      <c r="R33" s="1"/>
      <c r="S33" s="1"/>
      <c r="T33" s="1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91">
        <f t="shared" si="1"/>
        <v>43858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64"/>
      <c r="P34" s="170">
        <f t="shared" si="0"/>
        <v>0</v>
      </c>
      <c r="Q34" s="1"/>
      <c r="R34" s="1"/>
      <c r="S34" s="1"/>
      <c r="T34" s="1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91">
        <f t="shared" si="1"/>
        <v>43859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64"/>
      <c r="P35" s="170">
        <f t="shared" si="0"/>
        <v>0</v>
      </c>
      <c r="Q35" s="1"/>
      <c r="R35" s="1"/>
      <c r="S35" s="1"/>
      <c r="T35" s="1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91">
        <f t="shared" si="1"/>
        <v>43860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64"/>
      <c r="P36" s="170">
        <f t="shared" si="0"/>
        <v>0</v>
      </c>
      <c r="Q36" s="1"/>
      <c r="R36" s="1"/>
      <c r="S36" s="1"/>
      <c r="T36" s="1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 s="91">
        <f t="shared" si="1"/>
        <v>43861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64"/>
      <c r="P37" s="170">
        <f t="shared" si="0"/>
        <v>0</v>
      </c>
      <c r="Q37" s="1"/>
      <c r="R37" s="1"/>
      <c r="S37" s="1"/>
      <c r="T37" s="1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>
      <c r="A38" s="55"/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7"/>
      <c r="Q38" s="1"/>
      <c r="R38" s="1"/>
      <c r="S38" s="1"/>
      <c r="T38" s="1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L39" s="60" t="s">
        <v>32</v>
      </c>
      <c r="M39" s="147"/>
      <c r="N39" s="148"/>
      <c r="O39" s="107" t="s">
        <v>33</v>
      </c>
      <c r="P39" s="61">
        <f>SUM(P7:P37)</f>
        <v>0</v>
      </c>
    </row>
    <row r="40" spans="1:1028" s="1" customFormat="1" ht="15" customHeight="1">
      <c r="A40" s="62" t="str">
        <f>C3</f>
        <v>Naam</v>
      </c>
      <c r="B40" s="55"/>
      <c r="C40" s="63"/>
      <c r="D40" s="63"/>
      <c r="E40" s="63"/>
      <c r="F40" s="46"/>
      <c r="G40" s="46"/>
      <c r="H40" s="46"/>
      <c r="I40" s="46"/>
      <c r="J40" s="46"/>
      <c r="K40" s="46"/>
      <c r="L40" s="64" t="str">
        <f>C4</f>
        <v>Naam</v>
      </c>
      <c r="M40" s="147"/>
      <c r="N40" s="148"/>
      <c r="O40" s="108"/>
      <c r="P40" s="183"/>
      <c r="Q40" s="2"/>
    </row>
    <row r="41" spans="1:1028" s="1" customFormat="1" ht="15" customHeight="1">
      <c r="A41" s="6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  <c r="Q41" s="2"/>
    </row>
    <row r="42" spans="1:1028">
      <c r="P42" s="51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9" scale="74" firstPageNumber="0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50"/>
  <sheetViews>
    <sheetView showGridLines="0" zoomScale="85" zoomScaleNormal="85" workbookViewId="0">
      <selection activeCell="O11" sqref="O11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4" width="12.5703125" style="46"/>
    <col min="15" max="15" width="12.5703125" style="1"/>
    <col min="16" max="16" width="12.5703125" style="1" customWidth="1"/>
    <col min="17" max="1029" width="9" style="1"/>
  </cols>
  <sheetData>
    <row r="1" spans="1:1028" ht="20.25" customHeight="1" thickBo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 thickTop="1" thickBo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 thickTop="1" thickBo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 thickTop="1" thickBo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 thickTop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 ht="15" customHeight="1">
      <c r="A7" s="90">
        <v>43862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71"/>
      <c r="P7" s="88">
        <f t="shared" ref="P7:P34" si="0">O7*24</f>
        <v>0</v>
      </c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 ht="15" customHeight="1">
      <c r="A8" s="90">
        <f>A7+1</f>
        <v>43863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71"/>
      <c r="P8" s="88">
        <f t="shared" si="0"/>
        <v>0</v>
      </c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 ht="15" customHeight="1">
      <c r="A9" s="89">
        <f t="shared" ref="A9:A35" si="1">A8+1</f>
        <v>43864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3"/>
      <c r="P9" s="53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 ht="15" customHeight="1">
      <c r="A10" s="89">
        <f t="shared" si="1"/>
        <v>43865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3"/>
      <c r="P10" s="53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 ht="15" customHeight="1">
      <c r="A11" s="89">
        <f t="shared" si="1"/>
        <v>43866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3"/>
      <c r="P11" s="53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 ht="15" customHeight="1">
      <c r="A12" s="89">
        <f t="shared" si="1"/>
        <v>43867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3"/>
      <c r="P12" s="53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 ht="15" customHeight="1">
      <c r="A13" s="91">
        <f t="shared" si="1"/>
        <v>43868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4"/>
      <c r="P13" s="54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 ht="15" customHeight="1">
      <c r="A14" s="90">
        <f t="shared" si="1"/>
        <v>43869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71"/>
      <c r="P14" s="88">
        <f t="shared" si="0"/>
        <v>0</v>
      </c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 ht="15" customHeight="1">
      <c r="A15" s="90">
        <f t="shared" si="1"/>
        <v>43870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71"/>
      <c r="P15" s="88">
        <f t="shared" si="0"/>
        <v>0</v>
      </c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 ht="15" customHeight="1">
      <c r="A16" s="89">
        <f t="shared" si="1"/>
        <v>43871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3"/>
      <c r="P16" s="53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 ht="15" customHeight="1">
      <c r="A17" s="89">
        <f t="shared" si="1"/>
        <v>43872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3"/>
      <c r="P17" s="53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 ht="15" customHeight="1">
      <c r="A18" s="89">
        <f t="shared" si="1"/>
        <v>43873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3"/>
      <c r="P18" s="53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89">
        <f t="shared" si="1"/>
        <v>43874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3"/>
      <c r="P19" s="53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 ht="15" customHeight="1">
      <c r="A20" s="89">
        <f t="shared" si="1"/>
        <v>43875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3"/>
      <c r="P20" s="53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 ht="15" customHeight="1">
      <c r="A21" s="90">
        <f t="shared" si="1"/>
        <v>43876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71"/>
      <c r="P21" s="88">
        <f t="shared" si="0"/>
        <v>0</v>
      </c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 ht="15" customHeight="1">
      <c r="A22" s="90">
        <f t="shared" si="1"/>
        <v>43877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71"/>
      <c r="P22" s="88">
        <f t="shared" si="0"/>
        <v>0</v>
      </c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 ht="15" customHeight="1">
      <c r="A23" s="89">
        <f t="shared" si="1"/>
        <v>43878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3"/>
      <c r="P23" s="53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 ht="15" customHeight="1">
      <c r="A24" s="89">
        <f t="shared" si="1"/>
        <v>43879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3"/>
      <c r="P24" s="53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 ht="15" customHeight="1">
      <c r="A25" s="89">
        <f t="shared" si="1"/>
        <v>43880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3"/>
      <c r="P25" s="53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 ht="15" customHeight="1">
      <c r="A26" s="89">
        <f t="shared" si="1"/>
        <v>43881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3"/>
      <c r="P26" s="53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 ht="15" customHeight="1">
      <c r="A27" s="89">
        <f t="shared" si="1"/>
        <v>43882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4"/>
      <c r="P27" s="54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 ht="15" customHeight="1">
      <c r="A28" s="90">
        <f t="shared" si="1"/>
        <v>43883</v>
      </c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71"/>
      <c r="P28" s="88">
        <f t="shared" si="0"/>
        <v>0</v>
      </c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 ht="15" customHeight="1">
      <c r="A29" s="90">
        <f t="shared" si="1"/>
        <v>43884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71"/>
      <c r="P29" s="88">
        <f t="shared" si="0"/>
        <v>0</v>
      </c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 ht="15" customHeight="1">
      <c r="A30" s="89">
        <f t="shared" si="1"/>
        <v>43885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3"/>
      <c r="P30" s="53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 ht="15" customHeight="1">
      <c r="A31" s="89">
        <f t="shared" si="1"/>
        <v>43886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3"/>
      <c r="P31" s="53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 ht="15" customHeight="1">
      <c r="A32" s="89">
        <f t="shared" si="1"/>
        <v>43887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3"/>
      <c r="P32" s="53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 ht="15" customHeight="1">
      <c r="A33" s="89">
        <f t="shared" si="1"/>
        <v>43888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3"/>
      <c r="P33" s="53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 ht="15" customHeight="1">
      <c r="A34" s="89">
        <f t="shared" si="1"/>
        <v>43889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4"/>
      <c r="P34" s="54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 ht="15" customHeight="1">
      <c r="A35" s="90">
        <f t="shared" si="1"/>
        <v>43890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71"/>
      <c r="P35" s="88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 ht="15" customHeight="1">
      <c r="A36" s="55"/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7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s="14" customFormat="1" ht="15" customHeight="1">
      <c r="A37" s="58" t="s">
        <v>32</v>
      </c>
      <c r="B37" s="59"/>
      <c r="C37" s="59"/>
      <c r="D37" s="59"/>
      <c r="E37" s="59"/>
      <c r="F37" s="46"/>
      <c r="G37" s="46"/>
      <c r="H37" s="46"/>
      <c r="I37" s="46"/>
      <c r="J37" s="46"/>
      <c r="L37" s="60" t="s">
        <v>32</v>
      </c>
      <c r="M37" s="147"/>
      <c r="N37" s="148"/>
      <c r="O37" s="107" t="s">
        <v>33</v>
      </c>
      <c r="P37" s="61">
        <f>SUM(P7:P35)</f>
        <v>0</v>
      </c>
    </row>
    <row r="38" spans="1:1028" ht="15" customHeight="1">
      <c r="A38" s="62" t="str">
        <f>C3</f>
        <v>Naam</v>
      </c>
      <c r="B38" s="55"/>
      <c r="C38" s="63"/>
      <c r="D38" s="63"/>
      <c r="E38" s="63"/>
      <c r="F38"/>
      <c r="G38"/>
      <c r="H38"/>
      <c r="I38"/>
      <c r="J38"/>
      <c r="K38"/>
      <c r="L38" s="64" t="str">
        <f>C4</f>
        <v>Naam</v>
      </c>
      <c r="M38" s="147"/>
      <c r="N38" s="148"/>
      <c r="O38" s="108"/>
      <c r="P38" s="183"/>
      <c r="Q38" s="2"/>
    </row>
    <row r="39" spans="1:1028" ht="15" customHeight="1">
      <c r="A39" s="65"/>
      <c r="B39" s="55"/>
      <c r="C39" s="63"/>
      <c r="D39" s="63"/>
      <c r="E39" s="63"/>
      <c r="F39" s="63"/>
      <c r="G39" s="63"/>
      <c r="H39" s="63"/>
      <c r="I39" s="63"/>
      <c r="J39" s="63"/>
      <c r="K39" s="63"/>
      <c r="L39" s="66"/>
      <c r="M39" s="147"/>
      <c r="N39" s="148"/>
      <c r="O39" s="108"/>
      <c r="P39" s="182"/>
    </row>
    <row r="40" spans="1:1028" ht="15" customHeight="1">
      <c r="A40" s="65"/>
      <c r="B40" s="55"/>
      <c r="C40" s="63"/>
      <c r="D40" s="63"/>
      <c r="E40" s="63"/>
      <c r="F40" s="63"/>
      <c r="G40" s="63"/>
      <c r="H40" s="63"/>
      <c r="I40" s="63"/>
      <c r="J40" s="63"/>
      <c r="K40" s="63"/>
      <c r="L40" s="66"/>
      <c r="M40" s="66"/>
      <c r="N40" s="66"/>
      <c r="O40"/>
    </row>
    <row r="41" spans="1:1028" s="1" customFormat="1" ht="15" customHeight="1">
      <c r="A41" s="65"/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66"/>
      <c r="O41"/>
    </row>
    <row r="42" spans="1:1028" s="1" customFormat="1" ht="6" customHeight="1">
      <c r="A42" s="65"/>
      <c r="B42" s="66"/>
      <c r="C42" s="66"/>
      <c r="D42" s="66"/>
      <c r="E42" s="66"/>
      <c r="F42" s="66"/>
      <c r="G42" s="80"/>
      <c r="H42" s="80"/>
      <c r="I42" s="80"/>
      <c r="J42" s="80"/>
      <c r="K42" s="66"/>
      <c r="L42" s="67"/>
      <c r="O42"/>
    </row>
    <row r="43" spans="1:1028" s="1" customFormat="1" ht="15" customHeight="1">
      <c r="A43" s="65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67"/>
      <c r="O43"/>
    </row>
    <row r="44" spans="1:1028" ht="15" customHeight="1">
      <c r="A44" s="68"/>
      <c r="B44" s="67"/>
      <c r="C44" s="67"/>
      <c r="D44" s="67"/>
      <c r="E44" s="67"/>
      <c r="F44" s="67"/>
      <c r="G44" s="67"/>
      <c r="H44" s="67"/>
      <c r="I44" s="67"/>
      <c r="J44" s="67"/>
      <c r="K44" s="67"/>
      <c r="N44" s="1"/>
      <c r="O44" s="2"/>
    </row>
    <row r="45" spans="1:1028" ht="15" customHeight="1">
      <c r="A45" s="68"/>
      <c r="B45" s="67"/>
      <c r="C45" s="67"/>
      <c r="D45" s="67"/>
      <c r="E45" s="67"/>
      <c r="F45" s="67"/>
      <c r="G45" s="67"/>
      <c r="H45" s="67"/>
      <c r="I45" s="67"/>
      <c r="J45" s="67"/>
      <c r="K45" s="67"/>
    </row>
    <row r="46" spans="1:1028">
      <c r="A46" s="2"/>
      <c r="B46" s="46"/>
    </row>
    <row r="47" spans="1:1028">
      <c r="A47" s="2"/>
      <c r="B47" s="68"/>
    </row>
    <row r="48" spans="1:1028">
      <c r="B48" s="2"/>
    </row>
    <row r="49" spans="2:2" ht="21">
      <c r="B49" s="69"/>
    </row>
    <row r="50" spans="2:2" ht="21">
      <c r="B50" s="69"/>
    </row>
  </sheetData>
  <mergeCells count="42">
    <mergeCell ref="O4:P4"/>
    <mergeCell ref="B34:N3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B41:K41"/>
    <mergeCell ref="B43:K43"/>
    <mergeCell ref="B35:N35"/>
    <mergeCell ref="M37:N37"/>
    <mergeCell ref="M38:N38"/>
    <mergeCell ref="M39:N39"/>
  </mergeCells>
  <pageMargins left="0.7" right="0.7" top="0.75" bottom="0.75" header="0.51180555555555496" footer="0.51180555555555496"/>
  <pageSetup paperSize="9" scale="49" firstPageNumber="0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4"/>
  <sheetViews>
    <sheetView showGridLines="0" zoomScale="85" zoomScaleNormal="85" workbookViewId="0">
      <selection activeCell="P39" sqref="P39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0">
        <v>43891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76"/>
      <c r="P7" s="71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43892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7" si="1">A8+1</f>
        <v>43893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43894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43895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43896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0">
        <f t="shared" si="1"/>
        <v>43897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76"/>
      <c r="P13" s="71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0">
        <f t="shared" si="1"/>
        <v>43898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76"/>
      <c r="P14" s="71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43899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43900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43901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43902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43903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0">
        <f t="shared" si="1"/>
        <v>43904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76"/>
      <c r="P20" s="71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0">
        <f t="shared" si="1"/>
        <v>43905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76"/>
      <c r="P21" s="71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43906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43907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43908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43909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43910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0">
        <f t="shared" si="1"/>
        <v>43911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76"/>
      <c r="P27" s="71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0">
        <f t="shared" si="1"/>
        <v>43912</v>
      </c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76"/>
      <c r="P28" s="71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43913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43914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43915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43916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43917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0">
        <f t="shared" si="1"/>
        <v>43918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76"/>
      <c r="P34" s="71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0">
        <f t="shared" si="1"/>
        <v>43919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76"/>
      <c r="P35" s="71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43920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1">
        <f t="shared" si="1"/>
        <v>43921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75"/>
      <c r="P37" s="70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Q40"/>
      <c r="R40"/>
    </row>
    <row r="41" spans="1:1028" ht="15" customHeight="1">
      <c r="A41" s="2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147"/>
      <c r="N41" s="148"/>
      <c r="O41" s="108"/>
      <c r="P41" s="182"/>
      <c r="Q41"/>
      <c r="R41"/>
    </row>
    <row r="42" spans="1:1028" s="1" customFormat="1" ht="15" customHeight="1">
      <c r="A42" s="2"/>
      <c r="B42" s="55"/>
      <c r="C42" s="63"/>
      <c r="D42" s="63"/>
      <c r="E42" s="63"/>
      <c r="F42" s="63"/>
      <c r="G42" s="63"/>
      <c r="H42" s="63"/>
      <c r="I42" s="63"/>
      <c r="J42" s="63"/>
      <c r="K42" s="63"/>
      <c r="L42" s="63"/>
      <c r="P42"/>
      <c r="Q42"/>
      <c r="R42"/>
    </row>
    <row r="44" spans="1:1028" ht="6" customHeight="1"/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2"/>
  <sheetViews>
    <sheetView showGridLines="0" zoomScale="85" zoomScaleNormal="85" workbookViewId="0">
      <selection activeCell="P38" sqref="P38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1">
        <v>43922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75"/>
      <c r="P7" s="70">
        <f t="shared" ref="P7:P36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43923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6" si="1">A8+1</f>
        <v>43924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0">
        <f t="shared" si="1"/>
        <v>43925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76"/>
      <c r="P10" s="71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0">
        <f t="shared" si="1"/>
        <v>43926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76"/>
      <c r="P11" s="71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43927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43928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43929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43930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43931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0">
        <f t="shared" si="1"/>
        <v>43932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76"/>
      <c r="P17" s="71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0">
        <f t="shared" si="1"/>
        <v>43933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76"/>
      <c r="P18" s="71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 ht="15" customHeight="1">
      <c r="A19" s="94">
        <f t="shared" si="1"/>
        <v>43934</v>
      </c>
      <c r="B19" s="155" t="s">
        <v>34</v>
      </c>
      <c r="C19" s="155"/>
      <c r="D19" s="155"/>
      <c r="E19" s="155"/>
      <c r="F19" s="155"/>
      <c r="G19" s="155"/>
      <c r="H19" s="155"/>
      <c r="I19" s="155"/>
      <c r="J19" s="155"/>
      <c r="K19" s="155"/>
      <c r="L19" s="155"/>
      <c r="M19" s="155"/>
      <c r="N19" s="155"/>
      <c r="O19" s="166"/>
      <c r="P19" s="167">
        <f t="shared" si="0"/>
        <v>0</v>
      </c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43935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43936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43937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43938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0">
        <f t="shared" si="1"/>
        <v>43939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76"/>
      <c r="P24" s="71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0">
        <f t="shared" si="1"/>
        <v>43940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76"/>
      <c r="P25" s="71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43941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1">
        <f t="shared" si="1"/>
        <v>43942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5"/>
      <c r="P27" s="7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43943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43944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43945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0">
        <f t="shared" si="1"/>
        <v>43946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76"/>
      <c r="P31" s="71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0">
        <f t="shared" si="1"/>
        <v>43947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76"/>
      <c r="P32" s="71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43948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43949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43950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43951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8" t="s">
        <v>32</v>
      </c>
      <c r="B38" s="59"/>
      <c r="C38" s="59"/>
      <c r="D38" s="59"/>
      <c r="E38" s="59"/>
      <c r="F38" s="46"/>
      <c r="G38" s="46"/>
      <c r="H38" s="46"/>
      <c r="I38" s="46"/>
      <c r="J38" s="46"/>
      <c r="K38" s="46"/>
      <c r="L38" s="73" t="s">
        <v>32</v>
      </c>
      <c r="M38" s="147"/>
      <c r="N38" s="148"/>
      <c r="O38" s="107" t="s">
        <v>33</v>
      </c>
      <c r="P38" s="61">
        <f>SUM(P6:P36)</f>
        <v>0</v>
      </c>
    </row>
    <row r="39" spans="1:1028" ht="15" customHeight="1">
      <c r="A39" s="62" t="str">
        <f>C3</f>
        <v>Naam</v>
      </c>
      <c r="B39" s="55"/>
      <c r="C39" s="63"/>
      <c r="D39" s="63"/>
      <c r="E39" s="63"/>
      <c r="F39"/>
      <c r="G39"/>
      <c r="H39"/>
      <c r="I39"/>
      <c r="J39"/>
      <c r="K39"/>
      <c r="L39" s="74" t="str">
        <f>C4</f>
        <v>Naam</v>
      </c>
      <c r="M39" s="147"/>
      <c r="N39" s="148"/>
      <c r="O39" s="108"/>
      <c r="P39" s="183"/>
      <c r="R39" s="2"/>
    </row>
    <row r="40" spans="1:1028" ht="15" customHeight="1">
      <c r="A40" s="75"/>
      <c r="B40" s="55"/>
      <c r="C40" s="63"/>
      <c r="D40" s="63"/>
      <c r="E40" s="63"/>
      <c r="F40" s="63"/>
      <c r="G40" s="63"/>
      <c r="H40" s="63"/>
      <c r="I40" s="63"/>
      <c r="J40" s="63"/>
      <c r="K40" s="63"/>
      <c r="L40" s="66"/>
      <c r="M40" s="147"/>
      <c r="N40" s="148"/>
      <c r="O40" s="108"/>
      <c r="P40" s="182"/>
    </row>
    <row r="41" spans="1:1028" ht="15.75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</row>
    <row r="42" spans="1:1028">
      <c r="A42" s="76"/>
      <c r="B42" s="158"/>
      <c r="C42" s="158"/>
      <c r="D42" s="158"/>
      <c r="E42" s="158"/>
      <c r="F42" s="158"/>
      <c r="G42" s="158"/>
      <c r="H42" s="158"/>
      <c r="I42" s="158"/>
      <c r="J42" s="158"/>
      <c r="K42" s="158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zoomScale="85" zoomScaleNormal="85" workbookViewId="0">
      <selection activeCell="T26" sqref="T26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3">
        <v>43952</v>
      </c>
      <c r="B7" s="159" t="s">
        <v>35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77"/>
      <c r="P7" s="72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0">
        <f>A7+1</f>
        <v>43953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76"/>
      <c r="P8" s="71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0">
        <f t="shared" ref="A9:A37" si="1">A8+1</f>
        <v>43954</v>
      </c>
      <c r="B9" s="150"/>
      <c r="C9" s="150"/>
      <c r="D9" s="150"/>
      <c r="E9" s="150"/>
      <c r="F9" s="150"/>
      <c r="G9" s="150"/>
      <c r="H9" s="150"/>
      <c r="I9" s="150"/>
      <c r="J9" s="150"/>
      <c r="K9" s="150"/>
      <c r="L9" s="150"/>
      <c r="M9" s="150"/>
      <c r="N9" s="150"/>
      <c r="O9" s="176"/>
      <c r="P9" s="71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43955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43956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43957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43958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8"/>
      <c r="P13" s="179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43959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0">
        <f t="shared" si="1"/>
        <v>43960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76"/>
      <c r="P15" s="71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0">
        <f t="shared" si="1"/>
        <v>43961</v>
      </c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76"/>
      <c r="P16" s="71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43962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43963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43964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43965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8"/>
      <c r="P20" s="179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43966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0">
        <f t="shared" si="1"/>
        <v>43967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76"/>
      <c r="P22" s="71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0">
        <f t="shared" si="1"/>
        <v>43968</v>
      </c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76"/>
      <c r="P23" s="71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43969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43970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43971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3">
        <f t="shared" si="1"/>
        <v>43972</v>
      </c>
      <c r="B27" s="159" t="s">
        <v>36</v>
      </c>
      <c r="C27" s="159"/>
      <c r="D27" s="159"/>
      <c r="E27" s="159"/>
      <c r="F27" s="159"/>
      <c r="G27" s="159"/>
      <c r="H27" s="159"/>
      <c r="I27" s="159"/>
      <c r="J27" s="159"/>
      <c r="K27" s="159"/>
      <c r="L27" s="159"/>
      <c r="M27" s="159"/>
      <c r="N27" s="159"/>
      <c r="O27" s="177"/>
      <c r="P27" s="72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43973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0">
        <f t="shared" si="1"/>
        <v>43974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76"/>
      <c r="P29" s="71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0">
        <f t="shared" si="1"/>
        <v>43975</v>
      </c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76"/>
      <c r="P30" s="71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43976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43977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43978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43979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8"/>
      <c r="P34" s="179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43980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0">
        <f t="shared" si="1"/>
        <v>43981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76"/>
      <c r="P36" s="71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0">
        <f t="shared" si="1"/>
        <v>43982</v>
      </c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76"/>
      <c r="P37" s="71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R40" s="2"/>
    </row>
    <row r="41" spans="1:1028" ht="15" customHeight="1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</row>
    <row r="42" spans="1:1028">
      <c r="A42" s="76"/>
      <c r="B42" s="55"/>
      <c r="C42" s="63"/>
      <c r="D42" s="63"/>
      <c r="E42" s="63"/>
      <c r="F42" s="63"/>
      <c r="G42" s="63"/>
      <c r="H42" s="63"/>
      <c r="I42" s="63"/>
      <c r="J42" s="63"/>
      <c r="K42" s="63"/>
      <c r="L42" s="66"/>
      <c r="M42" s="66"/>
      <c r="N42" s="66"/>
      <c r="O42" s="66"/>
      <c r="P42"/>
    </row>
    <row r="43" spans="1:1028">
      <c r="A43" s="76"/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66"/>
      <c r="M43" s="66"/>
      <c r="N43" s="66"/>
      <c r="O43" s="66"/>
      <c r="P43"/>
    </row>
    <row r="44" spans="1:1028" ht="6" customHeight="1">
      <c r="A44" s="76"/>
      <c r="B44" s="66"/>
      <c r="C44" s="66"/>
      <c r="D44" s="66"/>
      <c r="E44" s="66"/>
      <c r="F44" s="66"/>
      <c r="G44" s="80"/>
      <c r="H44" s="80"/>
      <c r="I44" s="80"/>
      <c r="J44" s="80"/>
      <c r="K44" s="66"/>
      <c r="L44" s="67"/>
      <c r="M44" s="67"/>
      <c r="N44" s="67"/>
      <c r="O44" s="67"/>
      <c r="P44"/>
    </row>
    <row r="45" spans="1:1028" ht="15" customHeight="1">
      <c r="A45" s="76"/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67"/>
      <c r="M45" s="67"/>
      <c r="N45" s="67"/>
      <c r="O45" s="67"/>
      <c r="P45" s="66"/>
    </row>
    <row r="46" spans="1:1028" ht="15" customHeight="1">
      <c r="A46" s="77"/>
      <c r="B46" s="67"/>
      <c r="C46" s="67"/>
      <c r="D46" s="67"/>
      <c r="E46" s="67"/>
      <c r="F46" s="67"/>
      <c r="G46" s="67"/>
      <c r="H46" s="67"/>
      <c r="I46" s="67"/>
      <c r="J46" s="67"/>
      <c r="K46" s="67"/>
      <c r="O46" s="1"/>
      <c r="P46" s="67"/>
    </row>
    <row r="47" spans="1:1028" ht="15" customHeight="1">
      <c r="A47" s="77"/>
      <c r="B47" s="67"/>
      <c r="C47" s="67"/>
      <c r="D47" s="67"/>
      <c r="E47" s="67"/>
      <c r="F47" s="67"/>
      <c r="G47" s="67"/>
      <c r="H47" s="67"/>
      <c r="I47" s="67"/>
      <c r="J47" s="67"/>
      <c r="K47" s="67"/>
      <c r="P47" s="67"/>
    </row>
  </sheetData>
  <mergeCells count="44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45:K45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7"/>
  <sheetViews>
    <sheetView showGridLines="0" zoomScale="85" zoomScaleNormal="85" workbookViewId="0">
      <selection activeCell="S16" sqref="S16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3">
        <v>43983</v>
      </c>
      <c r="B7" s="159" t="s">
        <v>52</v>
      </c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77"/>
      <c r="P7" s="72">
        <f t="shared" ref="P7:P36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 t="shared" ref="A8:A36" si="1">A7+1</f>
        <v>43984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si="1"/>
        <v>43985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43986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43987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0">
        <f t="shared" si="1"/>
        <v>43988</v>
      </c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76"/>
      <c r="P12" s="71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0">
        <f t="shared" si="1"/>
        <v>43989</v>
      </c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76"/>
      <c r="P13" s="71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43990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43991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43992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43993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43994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0">
        <f t="shared" si="1"/>
        <v>43995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76"/>
      <c r="P19" s="71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0">
        <f t="shared" si="1"/>
        <v>43996</v>
      </c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76"/>
      <c r="P20" s="71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43997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43998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43999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44000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44001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0">
        <f t="shared" si="1"/>
        <v>44002</v>
      </c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76"/>
      <c r="P26" s="71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0">
        <f t="shared" si="1"/>
        <v>44003</v>
      </c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76"/>
      <c r="P27" s="71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44004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44005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44006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44007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44008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0">
        <f t="shared" si="1"/>
        <v>44009</v>
      </c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76"/>
      <c r="P33" s="71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0">
        <f t="shared" si="1"/>
        <v>44010</v>
      </c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76"/>
      <c r="P34" s="71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44011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44012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 ht="15" customHeight="1">
      <c r="A37"/>
      <c r="B37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s="14" customFormat="1" ht="15" customHeight="1">
      <c r="A38" s="58" t="s">
        <v>32</v>
      </c>
      <c r="B38" s="59"/>
      <c r="C38" s="59"/>
      <c r="D38" s="59"/>
      <c r="E38" s="59"/>
      <c r="F38" s="46"/>
      <c r="G38" s="46"/>
      <c r="H38" s="46"/>
      <c r="I38" s="46"/>
      <c r="J38" s="46"/>
      <c r="K38" s="46"/>
      <c r="L38" s="73" t="s">
        <v>32</v>
      </c>
      <c r="M38" s="147"/>
      <c r="N38" s="148"/>
      <c r="O38" s="107" t="s">
        <v>33</v>
      </c>
      <c r="P38" s="61">
        <f>SUM(P6:P36)</f>
        <v>0</v>
      </c>
    </row>
    <row r="39" spans="1:1028" ht="15" customHeight="1">
      <c r="A39" s="62" t="str">
        <f>C3</f>
        <v>Naam</v>
      </c>
      <c r="B39" s="55"/>
      <c r="C39" s="63"/>
      <c r="D39" s="63"/>
      <c r="E39" s="63"/>
      <c r="F39"/>
      <c r="G39"/>
      <c r="H39"/>
      <c r="I39"/>
      <c r="J39"/>
      <c r="K39"/>
      <c r="L39" s="74" t="str">
        <f>C4</f>
        <v>Naam</v>
      </c>
      <c r="M39" s="147"/>
      <c r="N39" s="148"/>
      <c r="O39" s="108"/>
      <c r="P39" s="183"/>
      <c r="Q39"/>
      <c r="R39" s="2"/>
    </row>
    <row r="40" spans="1:1028" ht="15" customHeight="1">
      <c r="A40" s="75"/>
      <c r="B40" s="55"/>
      <c r="C40" s="63"/>
      <c r="D40" s="63"/>
      <c r="E40" s="63"/>
      <c r="F40" s="63"/>
      <c r="G40" s="63"/>
      <c r="H40" s="63"/>
      <c r="I40" s="63"/>
      <c r="J40" s="63"/>
      <c r="K40" s="63"/>
      <c r="L40" s="66"/>
      <c r="M40" s="147"/>
      <c r="N40" s="148"/>
      <c r="O40" s="108"/>
      <c r="P40" s="182"/>
      <c r="Q40"/>
      <c r="R40"/>
    </row>
    <row r="41" spans="1:1028">
      <c r="A41" s="76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66"/>
      <c r="N41" s="66"/>
      <c r="O41" s="66"/>
      <c r="P41"/>
      <c r="Q41"/>
      <c r="R41"/>
    </row>
    <row r="42" spans="1:1028">
      <c r="A42" s="76"/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P42"/>
      <c r="Q42"/>
      <c r="R42"/>
    </row>
    <row r="43" spans="1:1028" ht="6" customHeight="1">
      <c r="A43" s="76"/>
      <c r="B43" s="66"/>
      <c r="C43" s="66"/>
      <c r="D43" s="66"/>
      <c r="E43" s="66"/>
      <c r="F43" s="66"/>
      <c r="G43" s="80"/>
      <c r="H43" s="80"/>
      <c r="I43" s="80"/>
      <c r="J43" s="80"/>
      <c r="K43" s="66"/>
      <c r="P43"/>
      <c r="Q43"/>
      <c r="R43"/>
    </row>
    <row r="44" spans="1:1028">
      <c r="A44" s="2"/>
      <c r="B44" s="68"/>
      <c r="P44" s="2"/>
      <c r="Q44" s="2"/>
      <c r="R44" s="2"/>
    </row>
    <row r="45" spans="1:1028">
      <c r="B45" s="2"/>
    </row>
    <row r="46" spans="1:1028">
      <c r="B46" s="2"/>
    </row>
    <row r="47" spans="1:1028" ht="21">
      <c r="B47" s="69"/>
    </row>
  </sheetData>
  <mergeCells count="42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B42:K42"/>
    <mergeCell ref="B34:N34"/>
    <mergeCell ref="B35:N35"/>
    <mergeCell ref="B36:N36"/>
    <mergeCell ref="M38:N38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zoomScale="85" zoomScaleNormal="85" workbookViewId="0">
      <selection activeCell="S20" sqref="S20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5.14062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1">
        <v>44013</v>
      </c>
      <c r="B7" s="149"/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75"/>
      <c r="P7" s="70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1">
        <f>A7+1</f>
        <v>44014</v>
      </c>
      <c r="B8" s="149"/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75"/>
      <c r="P8" s="70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7" si="1">A8+1</f>
        <v>44015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0">
        <f t="shared" si="1"/>
        <v>44016</v>
      </c>
      <c r="B10" s="150"/>
      <c r="C10" s="150"/>
      <c r="D10" s="150"/>
      <c r="E10" s="150"/>
      <c r="F10" s="150"/>
      <c r="G10" s="150"/>
      <c r="H10" s="150"/>
      <c r="I10" s="150"/>
      <c r="J10" s="150"/>
      <c r="K10" s="150"/>
      <c r="L10" s="150"/>
      <c r="M10" s="150"/>
      <c r="N10" s="150"/>
      <c r="O10" s="176"/>
      <c r="P10" s="71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0">
        <f t="shared" si="1"/>
        <v>44017</v>
      </c>
      <c r="B11" s="150"/>
      <c r="C11" s="150"/>
      <c r="D11" s="150"/>
      <c r="E11" s="150"/>
      <c r="F11" s="150"/>
      <c r="G11" s="150"/>
      <c r="H11" s="150"/>
      <c r="I11" s="150"/>
      <c r="J11" s="150"/>
      <c r="K11" s="150"/>
      <c r="L11" s="150"/>
      <c r="M11" s="150"/>
      <c r="N11" s="150"/>
      <c r="O11" s="176"/>
      <c r="P11" s="71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44018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44019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1">
        <f t="shared" si="1"/>
        <v>44020</v>
      </c>
      <c r="B14" s="149"/>
      <c r="C14" s="149"/>
      <c r="D14" s="149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75"/>
      <c r="P14" s="70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1">
        <f t="shared" si="1"/>
        <v>44021</v>
      </c>
      <c r="B15" s="149"/>
      <c r="C15" s="149"/>
      <c r="D15" s="149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75"/>
      <c r="P15" s="70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44022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0">
        <f t="shared" si="1"/>
        <v>44023</v>
      </c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76"/>
      <c r="P17" s="71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0">
        <f t="shared" si="1"/>
        <v>44024</v>
      </c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76"/>
      <c r="P18" s="71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44025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91">
        <f t="shared" si="1"/>
        <v>44026</v>
      </c>
      <c r="B20" s="149"/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91">
        <f t="shared" si="1"/>
        <v>44027</v>
      </c>
      <c r="B21" s="149"/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75"/>
      <c r="P21" s="70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1">
        <f t="shared" si="1"/>
        <v>44028</v>
      </c>
      <c r="B22" s="149"/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75"/>
      <c r="P22" s="70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44029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0">
        <f t="shared" si="1"/>
        <v>44030</v>
      </c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76"/>
      <c r="P24" s="71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0">
        <f t="shared" si="1"/>
        <v>44031</v>
      </c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76"/>
      <c r="P25" s="71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89">
        <f t="shared" si="1"/>
        <v>44032</v>
      </c>
      <c r="B26" s="160"/>
      <c r="C26" s="160"/>
      <c r="D26" s="160"/>
      <c r="E26" s="160"/>
      <c r="F26" s="160"/>
      <c r="G26" s="160"/>
      <c r="H26" s="160"/>
      <c r="I26" s="160"/>
      <c r="J26" s="160"/>
      <c r="K26" s="160"/>
      <c r="L26" s="160"/>
      <c r="M26" s="160"/>
      <c r="N26" s="160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104">
        <f t="shared" si="1"/>
        <v>44033</v>
      </c>
      <c r="B27" s="161" t="s">
        <v>37</v>
      </c>
      <c r="C27" s="161"/>
      <c r="D27" s="161"/>
      <c r="E27" s="161"/>
      <c r="F27" s="161"/>
      <c r="G27" s="161"/>
      <c r="H27" s="161"/>
      <c r="I27" s="161"/>
      <c r="J27" s="161"/>
      <c r="K27" s="161"/>
      <c r="L27" s="161"/>
      <c r="M27" s="161"/>
      <c r="N27" s="161"/>
      <c r="O27" s="177"/>
      <c r="P27" s="72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1">
        <f t="shared" si="1"/>
        <v>44034</v>
      </c>
      <c r="B28" s="149"/>
      <c r="C28" s="149"/>
      <c r="D28" s="149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75"/>
      <c r="P28" s="70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1">
        <f t="shared" si="1"/>
        <v>44035</v>
      </c>
      <c r="B29" s="149"/>
      <c r="C29" s="149"/>
      <c r="D29" s="149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75"/>
      <c r="P29" s="70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44036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0">
        <f t="shared" si="1"/>
        <v>44037</v>
      </c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76"/>
      <c r="P31" s="71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0">
        <f t="shared" si="1"/>
        <v>44038</v>
      </c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76"/>
      <c r="P32" s="71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44039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44040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1">
        <f t="shared" si="1"/>
        <v>44041</v>
      </c>
      <c r="B35" s="149"/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75"/>
      <c r="P35" s="70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1">
        <f t="shared" si="1"/>
        <v>44042</v>
      </c>
      <c r="B36" s="149"/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75"/>
      <c r="P36" s="70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1">
        <f t="shared" si="1"/>
        <v>44043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75"/>
      <c r="P37" s="70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R40" s="2"/>
    </row>
    <row r="41" spans="1:1028" ht="15" customHeight="1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</row>
    <row r="42" spans="1:1028">
      <c r="A42" s="76"/>
      <c r="B42" s="55"/>
      <c r="C42" s="63"/>
      <c r="D42" s="63"/>
      <c r="E42" s="63"/>
      <c r="F42" s="63"/>
      <c r="G42" s="63"/>
      <c r="H42" s="63"/>
      <c r="I42" s="63"/>
      <c r="J42" s="63"/>
      <c r="K42" s="63"/>
    </row>
    <row r="43" spans="1:1028">
      <c r="A43" s="76"/>
      <c r="B43" s="158"/>
      <c r="C43" s="158"/>
      <c r="D43" s="158"/>
      <c r="E43" s="158"/>
      <c r="F43" s="158"/>
      <c r="G43" s="158"/>
      <c r="H43" s="158"/>
      <c r="I43" s="158"/>
      <c r="J43" s="158"/>
      <c r="K43" s="158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O43"/>
  <sheetViews>
    <sheetView showGridLines="0" topLeftCell="A4" zoomScale="85" zoomScaleNormal="85" workbookViewId="0">
      <selection activeCell="S10" sqref="S10"/>
    </sheetView>
  </sheetViews>
  <sheetFormatPr defaultRowHeight="15"/>
  <cols>
    <col min="1" max="2" width="12.5703125" style="1"/>
    <col min="3" max="6" width="12.5703125" style="46"/>
    <col min="7" max="10" width="9.140625" style="46"/>
    <col min="11" max="15" width="12.5703125" style="46"/>
    <col min="16" max="16" width="12.5703125" style="1" customWidth="1"/>
    <col min="17" max="17" width="9.5703125" style="1"/>
    <col min="18" max="18" width="14.85546875" style="1"/>
    <col min="19" max="19" width="32.42578125" style="1"/>
    <col min="20" max="1029" width="9" style="1"/>
  </cols>
  <sheetData>
    <row r="1" spans="1:1028" ht="20.25" customHeight="1">
      <c r="A1" s="101" t="s">
        <v>0</v>
      </c>
      <c r="B1" s="48" t="str">
        <f>'2020'!B2</f>
        <v>Nr.</v>
      </c>
      <c r="C1" s="152" t="str">
        <f>'2020'!C2:F2</f>
        <v>Naam</v>
      </c>
      <c r="D1" s="152"/>
      <c r="E1" s="152"/>
      <c r="F1" s="152"/>
      <c r="L1"/>
      <c r="M1"/>
      <c r="N1"/>
      <c r="O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  <c r="AMJ1"/>
      <c r="AMK1"/>
      <c r="AML1"/>
      <c r="AMM1"/>
      <c r="AMN1"/>
    </row>
    <row r="2" spans="1:1028" ht="20.25" customHeight="1">
      <c r="A2" s="153" t="s">
        <v>1</v>
      </c>
      <c r="B2" s="153"/>
      <c r="C2" s="152" t="str">
        <f>'2020'!C3:F3</f>
        <v>Naam</v>
      </c>
      <c r="D2" s="152"/>
      <c r="E2" s="152"/>
      <c r="F2" s="152"/>
      <c r="L2"/>
      <c r="M2"/>
      <c r="N2"/>
      <c r="O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  <c r="AMJ2"/>
      <c r="AMK2"/>
      <c r="AML2"/>
      <c r="AMM2"/>
      <c r="AMN2"/>
    </row>
    <row r="3" spans="1:1028" ht="20.25" customHeight="1">
      <c r="A3" s="101" t="s">
        <v>2</v>
      </c>
      <c r="B3" s="102"/>
      <c r="C3" s="152" t="str">
        <f>'2020'!C4:F4</f>
        <v>Naam</v>
      </c>
      <c r="D3" s="152"/>
      <c r="E3" s="152"/>
      <c r="F3" s="152"/>
      <c r="L3" s="2"/>
      <c r="M3" s="1"/>
      <c r="N3" s="50"/>
      <c r="O3" s="1"/>
      <c r="P3" s="2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</row>
    <row r="4" spans="1:1028" ht="20.25" customHeight="1">
      <c r="A4" s="101" t="s">
        <v>3</v>
      </c>
      <c r="B4" s="102"/>
      <c r="C4" s="152" t="str">
        <f>'2020'!C5:F5</f>
        <v>Naam</v>
      </c>
      <c r="D4" s="152"/>
      <c r="E4" s="152"/>
      <c r="F4" s="152"/>
      <c r="L4" s="2"/>
      <c r="M4" s="151"/>
      <c r="N4" s="151"/>
      <c r="O4" s="151"/>
      <c r="P4" s="151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</row>
    <row r="5" spans="1:1028" ht="20.25" customHeight="1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51"/>
      <c r="N5" s="51"/>
      <c r="O5" s="51"/>
      <c r="P5" s="51"/>
      <c r="Q5" s="51"/>
      <c r="R5" s="51"/>
      <c r="S5" s="51"/>
      <c r="T5" s="51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  <c r="AMJ5"/>
      <c r="AMK5"/>
      <c r="AML5"/>
      <c r="AMM5"/>
      <c r="AMN5"/>
    </row>
    <row r="6" spans="1:1028" s="14" customFormat="1" ht="35.25" customHeight="1">
      <c r="A6" s="52" t="s">
        <v>29</v>
      </c>
      <c r="B6" s="154" t="s">
        <v>30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65" t="s">
        <v>53</v>
      </c>
      <c r="P6" s="165" t="s">
        <v>54</v>
      </c>
    </row>
    <row r="7" spans="1:1028">
      <c r="A7" s="90">
        <v>44044</v>
      </c>
      <c r="B7" s="150"/>
      <c r="C7" s="150"/>
      <c r="D7" s="150"/>
      <c r="E7" s="150"/>
      <c r="F7" s="150"/>
      <c r="G7" s="150"/>
      <c r="H7" s="150"/>
      <c r="I7" s="150"/>
      <c r="J7" s="150"/>
      <c r="K7" s="150"/>
      <c r="L7" s="150"/>
      <c r="M7" s="150"/>
      <c r="N7" s="150"/>
      <c r="O7" s="176"/>
      <c r="P7" s="71">
        <f t="shared" ref="P7:P37" si="0">O7*24</f>
        <v>0</v>
      </c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</row>
    <row r="8" spans="1:1028">
      <c r="A8" s="90">
        <f>A7+1</f>
        <v>44045</v>
      </c>
      <c r="B8" s="150"/>
      <c r="C8" s="150"/>
      <c r="D8" s="150"/>
      <c r="E8" s="150"/>
      <c r="F8" s="150"/>
      <c r="G8" s="150"/>
      <c r="H8" s="150"/>
      <c r="I8" s="150"/>
      <c r="J8" s="150"/>
      <c r="K8" s="150"/>
      <c r="L8" s="150"/>
      <c r="M8" s="150"/>
      <c r="N8" s="150"/>
      <c r="O8" s="176"/>
      <c r="P8" s="71">
        <f t="shared" si="0"/>
        <v>0</v>
      </c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</row>
    <row r="9" spans="1:1028">
      <c r="A9" s="91">
        <f t="shared" ref="A9:A37" si="1">A8+1</f>
        <v>44046</v>
      </c>
      <c r="B9" s="149"/>
      <c r="C9" s="149"/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75"/>
      <c r="P9" s="70">
        <f t="shared" si="0"/>
        <v>0</v>
      </c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</row>
    <row r="10" spans="1:1028">
      <c r="A10" s="91">
        <f t="shared" si="1"/>
        <v>44047</v>
      </c>
      <c r="B10" s="149"/>
      <c r="C10" s="149"/>
      <c r="D10" s="149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75"/>
      <c r="P10" s="70">
        <f t="shared" si="0"/>
        <v>0</v>
      </c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</row>
    <row r="11" spans="1:1028">
      <c r="A11" s="91">
        <f t="shared" si="1"/>
        <v>44048</v>
      </c>
      <c r="B11" s="149"/>
      <c r="C11" s="149"/>
      <c r="D11" s="149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75"/>
      <c r="P11" s="70">
        <f t="shared" si="0"/>
        <v>0</v>
      </c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</row>
    <row r="12" spans="1:1028">
      <c r="A12" s="91">
        <f t="shared" si="1"/>
        <v>44049</v>
      </c>
      <c r="B12" s="149"/>
      <c r="C12" s="149"/>
      <c r="D12" s="149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75"/>
      <c r="P12" s="70">
        <f t="shared" si="0"/>
        <v>0</v>
      </c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</row>
    <row r="13" spans="1:1028">
      <c r="A13" s="91">
        <f t="shared" si="1"/>
        <v>44050</v>
      </c>
      <c r="B13" s="149"/>
      <c r="C13" s="149"/>
      <c r="D13" s="149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75"/>
      <c r="P13" s="70">
        <f t="shared" si="0"/>
        <v>0</v>
      </c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</row>
    <row r="14" spans="1:1028">
      <c r="A14" s="90">
        <f t="shared" si="1"/>
        <v>44051</v>
      </c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76"/>
      <c r="P14" s="71">
        <f t="shared" si="0"/>
        <v>0</v>
      </c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</row>
    <row r="15" spans="1:1028">
      <c r="A15" s="90">
        <f t="shared" si="1"/>
        <v>44052</v>
      </c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76"/>
      <c r="P15" s="71">
        <f t="shared" si="0"/>
        <v>0</v>
      </c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</row>
    <row r="16" spans="1:1028">
      <c r="A16" s="91">
        <f t="shared" si="1"/>
        <v>44053</v>
      </c>
      <c r="B16" s="149"/>
      <c r="C16" s="149"/>
      <c r="D16" s="149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75"/>
      <c r="P16" s="70">
        <f t="shared" si="0"/>
        <v>0</v>
      </c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</row>
    <row r="17" spans="1:1028">
      <c r="A17" s="91">
        <f t="shared" si="1"/>
        <v>44054</v>
      </c>
      <c r="B17" s="149"/>
      <c r="C17" s="149"/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75"/>
      <c r="P17" s="70">
        <f t="shared" si="0"/>
        <v>0</v>
      </c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</row>
    <row r="18" spans="1:1028">
      <c r="A18" s="91">
        <f t="shared" si="1"/>
        <v>44055</v>
      </c>
      <c r="B18" s="149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75"/>
      <c r="P18" s="70">
        <f t="shared" si="0"/>
        <v>0</v>
      </c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</row>
    <row r="19" spans="1:1028">
      <c r="A19" s="91">
        <f t="shared" si="1"/>
        <v>44056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75"/>
      <c r="P19" s="70">
        <f t="shared" si="0"/>
        <v>0</v>
      </c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</row>
    <row r="20" spans="1:1028">
      <c r="A20" s="89">
        <f t="shared" si="1"/>
        <v>44057</v>
      </c>
      <c r="B20" s="160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75"/>
      <c r="P20" s="70">
        <f t="shared" si="0"/>
        <v>0</v>
      </c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</row>
    <row r="21" spans="1:1028">
      <c r="A21" s="105">
        <f t="shared" si="1"/>
        <v>44058</v>
      </c>
      <c r="B21" s="161" t="s">
        <v>38</v>
      </c>
      <c r="C21" s="161"/>
      <c r="D21" s="161"/>
      <c r="E21" s="161"/>
      <c r="F21" s="161"/>
      <c r="G21" s="161"/>
      <c r="H21" s="161"/>
      <c r="I21" s="161"/>
      <c r="J21" s="161"/>
      <c r="K21" s="161"/>
      <c r="L21" s="161">
        <v>1</v>
      </c>
      <c r="M21" s="161">
        <v>1</v>
      </c>
      <c r="N21" s="161">
        <v>1</v>
      </c>
      <c r="O21" s="180"/>
      <c r="P21" s="103">
        <f t="shared" si="0"/>
        <v>0</v>
      </c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</row>
    <row r="22" spans="1:1028">
      <c r="A22" s="90">
        <f t="shared" si="1"/>
        <v>44059</v>
      </c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76"/>
      <c r="P22" s="71">
        <f t="shared" si="0"/>
        <v>0</v>
      </c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</row>
    <row r="23" spans="1:1028">
      <c r="A23" s="91">
        <f t="shared" si="1"/>
        <v>44060</v>
      </c>
      <c r="B23" s="149"/>
      <c r="C23" s="149"/>
      <c r="D23" s="149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75"/>
      <c r="P23" s="70">
        <f t="shared" si="0"/>
        <v>0</v>
      </c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</row>
    <row r="24" spans="1:1028">
      <c r="A24" s="91">
        <f t="shared" si="1"/>
        <v>44061</v>
      </c>
      <c r="B24" s="149"/>
      <c r="C24" s="149"/>
      <c r="D24" s="149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75"/>
      <c r="P24" s="70">
        <f t="shared" si="0"/>
        <v>0</v>
      </c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</row>
    <row r="25" spans="1:1028">
      <c r="A25" s="91">
        <f t="shared" si="1"/>
        <v>44062</v>
      </c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75"/>
      <c r="P25" s="70">
        <f t="shared" si="0"/>
        <v>0</v>
      </c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</row>
    <row r="26" spans="1:1028">
      <c r="A26" s="91">
        <f t="shared" si="1"/>
        <v>44063</v>
      </c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75"/>
      <c r="P26" s="70">
        <f t="shared" si="0"/>
        <v>0</v>
      </c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</row>
    <row r="27" spans="1:1028">
      <c r="A27" s="91">
        <f t="shared" si="1"/>
        <v>44064</v>
      </c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75"/>
      <c r="P27" s="70">
        <f t="shared" si="0"/>
        <v>0</v>
      </c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</row>
    <row r="28" spans="1:1028">
      <c r="A28" s="90">
        <f t="shared" si="1"/>
        <v>44065</v>
      </c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76"/>
      <c r="P28" s="71">
        <f t="shared" si="0"/>
        <v>0</v>
      </c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</row>
    <row r="29" spans="1:1028">
      <c r="A29" s="90">
        <f t="shared" si="1"/>
        <v>44066</v>
      </c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76"/>
      <c r="P29" s="71">
        <f t="shared" si="0"/>
        <v>0</v>
      </c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</row>
    <row r="30" spans="1:1028">
      <c r="A30" s="91">
        <f t="shared" si="1"/>
        <v>44067</v>
      </c>
      <c r="B30" s="149"/>
      <c r="C30" s="149"/>
      <c r="D30" s="149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75"/>
      <c r="P30" s="70">
        <f t="shared" si="0"/>
        <v>0</v>
      </c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</row>
    <row r="31" spans="1:1028">
      <c r="A31" s="91">
        <f t="shared" si="1"/>
        <v>44068</v>
      </c>
      <c r="B31" s="149"/>
      <c r="C31" s="149"/>
      <c r="D31" s="149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75"/>
      <c r="P31" s="70">
        <f t="shared" si="0"/>
        <v>0</v>
      </c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</row>
    <row r="32" spans="1:1028">
      <c r="A32" s="91">
        <f t="shared" si="1"/>
        <v>44069</v>
      </c>
      <c r="B32" s="149"/>
      <c r="C32" s="149"/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75"/>
      <c r="P32" s="70">
        <f t="shared" si="0"/>
        <v>0</v>
      </c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</row>
    <row r="33" spans="1:1028">
      <c r="A33" s="91">
        <f t="shared" si="1"/>
        <v>44070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75"/>
      <c r="P33" s="70">
        <f t="shared" si="0"/>
        <v>0</v>
      </c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</row>
    <row r="34" spans="1:1028">
      <c r="A34" s="91">
        <f t="shared" si="1"/>
        <v>44071</v>
      </c>
      <c r="B34" s="149"/>
      <c r="C34" s="149"/>
      <c r="D34" s="149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75"/>
      <c r="P34" s="70">
        <f t="shared" si="0"/>
        <v>0</v>
      </c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</row>
    <row r="35" spans="1:1028">
      <c r="A35" s="90">
        <f t="shared" si="1"/>
        <v>44072</v>
      </c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76"/>
      <c r="P35" s="71">
        <f t="shared" si="0"/>
        <v>0</v>
      </c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</row>
    <row r="36" spans="1:1028">
      <c r="A36" s="90">
        <f t="shared" si="1"/>
        <v>44073</v>
      </c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76"/>
      <c r="P36" s="71">
        <f t="shared" si="0"/>
        <v>0</v>
      </c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</row>
    <row r="37" spans="1:1028">
      <c r="A37" s="91">
        <f t="shared" si="1"/>
        <v>44074</v>
      </c>
      <c r="B37" s="149"/>
      <c r="C37" s="149"/>
      <c r="D37" s="149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75"/>
      <c r="P37" s="70">
        <f t="shared" si="0"/>
        <v>0</v>
      </c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</row>
    <row r="38" spans="1:1028" ht="15" customHeight="1">
      <c r="A38"/>
      <c r="B38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</row>
    <row r="39" spans="1:1028" s="14" customFormat="1" ht="15" customHeight="1">
      <c r="A39" s="58" t="s">
        <v>32</v>
      </c>
      <c r="B39" s="59"/>
      <c r="C39" s="59"/>
      <c r="D39" s="59"/>
      <c r="E39" s="59"/>
      <c r="F39" s="46"/>
      <c r="G39" s="46"/>
      <c r="H39" s="46"/>
      <c r="I39" s="46"/>
      <c r="J39" s="46"/>
      <c r="K39" s="46"/>
      <c r="L39" s="73" t="s">
        <v>32</v>
      </c>
      <c r="M39" s="147"/>
      <c r="N39" s="148"/>
      <c r="O39" s="107" t="s">
        <v>33</v>
      </c>
      <c r="P39" s="61">
        <f>SUM(P7:P37)</f>
        <v>0</v>
      </c>
    </row>
    <row r="40" spans="1:1028" ht="15" customHeight="1">
      <c r="A40" s="62" t="str">
        <f>C3</f>
        <v>Naam</v>
      </c>
      <c r="B40" s="55"/>
      <c r="C40" s="63"/>
      <c r="D40" s="63"/>
      <c r="E40" s="63"/>
      <c r="F40"/>
      <c r="G40"/>
      <c r="H40"/>
      <c r="I40"/>
      <c r="J40"/>
      <c r="K40"/>
      <c r="L40" s="74" t="str">
        <f>C4</f>
        <v>Naam</v>
      </c>
      <c r="M40" s="147"/>
      <c r="N40" s="148"/>
      <c r="O40" s="108"/>
      <c r="P40" s="183"/>
      <c r="R40" s="2"/>
    </row>
    <row r="41" spans="1:1028" ht="15" customHeight="1">
      <c r="A41" s="75"/>
      <c r="B41" s="55"/>
      <c r="C41" s="63"/>
      <c r="D41" s="63"/>
      <c r="E41" s="63"/>
      <c r="F41" s="63"/>
      <c r="G41" s="63"/>
      <c r="H41" s="63"/>
      <c r="I41" s="63"/>
      <c r="J41" s="63"/>
      <c r="K41" s="63"/>
      <c r="L41" s="66"/>
      <c r="M41" s="147"/>
      <c r="N41" s="148"/>
      <c r="O41" s="108"/>
      <c r="P41" s="182"/>
    </row>
    <row r="42" spans="1:1028" ht="15.75">
      <c r="A42" s="75"/>
      <c r="B42" s="55"/>
      <c r="C42" s="63"/>
      <c r="D42" s="63"/>
      <c r="E42" s="63"/>
      <c r="F42" s="63"/>
      <c r="G42" s="63"/>
      <c r="H42" s="63"/>
      <c r="I42" s="63"/>
      <c r="J42" s="63"/>
      <c r="K42" s="63"/>
    </row>
    <row r="43" spans="1:1028">
      <c r="A43" s="76"/>
      <c r="B43" s="158"/>
      <c r="C43" s="158"/>
      <c r="D43" s="158"/>
      <c r="E43" s="158"/>
      <c r="F43" s="158"/>
      <c r="G43" s="158"/>
      <c r="H43" s="158"/>
      <c r="I43" s="158"/>
      <c r="J43" s="158"/>
      <c r="K43" s="158"/>
    </row>
  </sheetData>
  <mergeCells count="43">
    <mergeCell ref="O4:P4"/>
    <mergeCell ref="C1:F1"/>
    <mergeCell ref="A2:B2"/>
    <mergeCell ref="C2:F2"/>
    <mergeCell ref="C3:F3"/>
    <mergeCell ref="C4:F4"/>
    <mergeCell ref="M4:N4"/>
    <mergeCell ref="B6:N6"/>
    <mergeCell ref="B7:N7"/>
    <mergeCell ref="B8:N8"/>
    <mergeCell ref="B9:N9"/>
    <mergeCell ref="B10:N10"/>
    <mergeCell ref="B11:N11"/>
    <mergeCell ref="B12:N12"/>
    <mergeCell ref="B13:N13"/>
    <mergeCell ref="B14:N14"/>
    <mergeCell ref="B15:N15"/>
    <mergeCell ref="B16:N16"/>
    <mergeCell ref="B17:N17"/>
    <mergeCell ref="B18:N18"/>
    <mergeCell ref="B19:N19"/>
    <mergeCell ref="B20:N20"/>
    <mergeCell ref="B21:N21"/>
    <mergeCell ref="B22:N22"/>
    <mergeCell ref="B23:N23"/>
    <mergeCell ref="B24:N24"/>
    <mergeCell ref="B25:N25"/>
    <mergeCell ref="B26:N26"/>
    <mergeCell ref="B27:N27"/>
    <mergeCell ref="B28:N28"/>
    <mergeCell ref="B29:N29"/>
    <mergeCell ref="B30:N30"/>
    <mergeCell ref="B31:N31"/>
    <mergeCell ref="B32:N32"/>
    <mergeCell ref="B33:N33"/>
    <mergeCell ref="M40:N40"/>
    <mergeCell ref="M41:N41"/>
    <mergeCell ref="B43:K43"/>
    <mergeCell ref="B34:N34"/>
    <mergeCell ref="B35:N35"/>
    <mergeCell ref="B36:N36"/>
    <mergeCell ref="B37:N37"/>
    <mergeCell ref="M39:N39"/>
  </mergeCells>
  <pageMargins left="0.70833333333333304" right="0.70833333333333304" top="0.74791666666666701" bottom="0.74791666666666701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13</vt:i4>
      </vt:variant>
      <vt:variant>
        <vt:lpstr>Benoemde bereiken</vt:lpstr>
      </vt:variant>
      <vt:variant>
        <vt:i4>13</vt:i4>
      </vt:variant>
    </vt:vector>
  </HeadingPairs>
  <TitlesOfParts>
    <vt:vector size="26" baseType="lpstr">
      <vt:lpstr>2020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'01'!Afdrukbereik</vt:lpstr>
      <vt:lpstr>'02'!Afdrukbereik</vt:lpstr>
      <vt:lpstr>'03'!Afdrukbereik</vt:lpstr>
      <vt:lpstr>'04'!Afdrukbereik</vt:lpstr>
      <vt:lpstr>'05'!Afdrukbereik</vt:lpstr>
      <vt:lpstr>'06'!Afdrukbereik</vt:lpstr>
      <vt:lpstr>'07'!Afdrukbereik</vt:lpstr>
      <vt:lpstr>'08'!Afdrukbereik</vt:lpstr>
      <vt:lpstr>'09'!Afdrukbereik</vt:lpstr>
      <vt:lpstr>'10'!Afdrukbereik</vt:lpstr>
      <vt:lpstr>'11'!Afdrukbereik</vt:lpstr>
      <vt:lpstr>'12'!Afdrukbereik</vt:lpstr>
      <vt:lpstr>'2020'!Afdrukbereik</vt:lpstr>
    </vt:vector>
  </TitlesOfParts>
  <Company>Provinciebestuur West-Vlaanderen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Pirotte Stephane</dc:creator>
  <dc:description/>
  <cp:lastModifiedBy>Pirotte Stephane</cp:lastModifiedBy>
  <cp:revision>1</cp:revision>
  <cp:lastPrinted>2017-05-17T13:26:57Z</cp:lastPrinted>
  <dcterms:created xsi:type="dcterms:W3CDTF">2016-02-10T09:14:33Z</dcterms:created>
  <dcterms:modified xsi:type="dcterms:W3CDTF">2020-04-29T09:50:55Z</dcterms:modified>
  <dc:language>nl-BE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Company">
    <vt:lpwstr>Provinciebestuur West-Vlaanderen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